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35" tabRatio="908" activeTab="1"/>
  </bookViews>
  <sheets>
    <sheet name="①流れ" sheetId="1" r:id="rId1"/>
    <sheet name="②R6開催要項" sheetId="2" r:id="rId2"/>
    <sheet name="③チーム基本情報" sheetId="3" r:id="rId3"/>
    <sheet name="④スタッフ選手情報" sheetId="4" r:id="rId4"/>
    <sheet name="⑤エントリー変更情報" sheetId="5" r:id="rId5"/>
    <sheet name="⑥参加申込書" sheetId="6" r:id="rId6"/>
    <sheet name="⑦エントリー変更用紙" sheetId="7" r:id="rId7"/>
    <sheet name="⑧チーム集合写真" sheetId="8" r:id="rId8"/>
    <sheet name="⑨個人情報・肖像権の取扱い" sheetId="9" r:id="rId9"/>
  </sheets>
  <definedNames>
    <definedName name="_xlnm.Print_Area" localSheetId="0">'①流れ'!$B$2:$K$28</definedName>
    <definedName name="_xlnm.Print_Area" localSheetId="1">'②R6開催要項'!$B$2:$AS$141</definedName>
    <definedName name="_xlnm.Print_Area" localSheetId="2">'③チーム基本情報'!$A$1:$R$39</definedName>
    <definedName name="_xlnm.Print_Area" localSheetId="3">'④スタッフ選手情報'!$A$1:$W$54</definedName>
    <definedName name="_xlnm.Print_Area" localSheetId="4">'⑤エントリー変更情報'!$A$1:$X$60</definedName>
    <definedName name="_xlnm.Print_Area" localSheetId="5">'⑥参加申込書'!$B$2:$AE$59</definedName>
    <definedName name="_xlnm.Print_Area" localSheetId="6">'⑦エントリー変更用紙'!$B$2:$AE$59</definedName>
    <definedName name="_xlnm.Print_Area" localSheetId="7">'⑧チーム集合写真'!$B$2:$AI$48</definedName>
    <definedName name="_xlnm.Print_Area" localSheetId="8">'⑨個人情報・肖像権の取扱い'!$B$2:$AA$51</definedName>
  </definedNames>
  <calcPr fullCalcOnLoad="1"/>
</workbook>
</file>

<file path=xl/sharedStrings.xml><?xml version="1.0" encoding="utf-8"?>
<sst xmlns="http://schemas.openxmlformats.org/spreadsheetml/2006/main" count="894" uniqueCount="548">
  <si>
    <t>実行委員会(以下「県実行委員会」という｡)は､大会参加申込書等を通じて取得する個人情報及び肖像権の</t>
  </si>
  <si>
    <t>取扱いに関して以下のとおり対応します。</t>
  </si>
  <si>
    <t>１ 参加申込書に記載された個人情報の取り扱い</t>
  </si>
  <si>
    <t>　（１）大会プログラムに掲載されます。</t>
  </si>
  <si>
    <t>　（２）競技会場内でアナウンス等により紹介される場合があります。</t>
  </si>
  <si>
    <t>　（３）競技会場内外の掲示板等に掲載される場合があります。</t>
  </si>
  <si>
    <t>　（４）組合せ等の内容が大会関連ホームページに掲載される場合があります。</t>
  </si>
  <si>
    <t>２ 競技結果(記録)等の取り扱い</t>
  </si>
  <si>
    <t>　（１）県実行委員会が設置する記録報道センターを通じて公開されます。</t>
  </si>
  <si>
    <t>　（２）東北高等学校体育連盟バスケットボール専門部、県実行委員会に認められた報道機関等により、</t>
  </si>
  <si>
    <t>　　　　新聞・雑誌及び関連ホームページ等で公開される場合があります。</t>
  </si>
  <si>
    <t>　（３）大会プログラム掲載の個人情報とともに、県実行委員会が作成する大会報告書（以下「報告書」</t>
  </si>
  <si>
    <t>　　　　という。）に掲載されます。</t>
  </si>
  <si>
    <t>　（４）優勝及び上位入賞結果等は，次年度以降の大会プログラムに掲載される場合があります。</t>
  </si>
  <si>
    <t>３ 肖像権に関する取り扱い</t>
  </si>
  <si>
    <t>　（１）東北高等学校体育連盟バスケットボール専門部、県実行委員会に認められた報道機関等によって</t>
  </si>
  <si>
    <t>　　　　撮影された写真が、新聞・雑誌・報告書及び関連ホームページ等で公開される場合があります。</t>
  </si>
  <si>
    <t>　（２）東北高等学校体育連盟バスケットボール専門部、県実行委員会に認められた報道機関等によって</t>
  </si>
  <si>
    <t>　　　　撮影された映像が、中継または録画放映及びインターネットにより配信される場合があります。</t>
  </si>
  <si>
    <t>　　　　また、ＤＶＤ等に編集され配付される場合があります。</t>
  </si>
  <si>
    <t>　（３）この他､東北高等学校体育連盟バスケットボール専門部､県実行委員会等の許可を受けた写真撮影</t>
  </si>
  <si>
    <t>　　　　企業等によって撮影された写真等が販売される場合があります。</t>
  </si>
  <si>
    <t>４ 県実行委員会の対応</t>
  </si>
  <si>
    <t>　（１）取得した個人情報を前記利用目的以外に使用することはありません。</t>
  </si>
  <si>
    <t>　（２）参加申込書の提出により、前記取扱いに関する承諾をいただいたものとして、対応いたします。</t>
  </si>
  <si>
    <t>　（３）大会役員､競技役員､その他の各種委員や補助員､県実行委員会と大会に関する契約をしている者、</t>
  </si>
  <si>
    <t>　　　　大会関係運営者及び会場に来られた皆様につきましては、前期取扱いに関するご承諾をいただい</t>
  </si>
  <si>
    <t>　　　　たものとして対応させていただきます。</t>
  </si>
  <si>
    <t>　（４）個人情報等の掲載または公開_x0000__x0000__x0000__x0000__x0000__x0000__x0000__x0000__x0000__x0000__x0000__x0000__x0000__x0000__x0000__x0000__x0000__x0000__x0000__x0000__x0000__x0000__x0000__x0000__x0000__x0000__x0000_等に関してのご質問は，以下の事務局までご連絡ください。</t>
  </si>
  <si>
    <t>【連絡先・問い合わせ先】</t>
  </si>
  <si>
    <t>(</t>
  </si>
  <si>
    <t>)</t>
  </si>
  <si>
    <t>転校後６ヶ月未満の者は参加を認めない。(外国人留学生もこれに準ずる)　　　</t>
  </si>
  <si>
    <t>参加チーム</t>
  </si>
  <si>
    <t>代表チーム</t>
  </si>
  <si>
    <t>各県男女２チーム　</t>
  </si>
  <si>
    <t>推薦チーム</t>
  </si>
  <si>
    <t>（</t>
  </si>
  <si>
    <t>）</t>
  </si>
  <si>
    <t>開催県</t>
  </si>
  <si>
    <t>男女各２チーム</t>
  </si>
  <si>
    <t>１チーム</t>
  </si>
  <si>
    <t>［E-mail アドレス］</t>
  </si>
  <si>
    <t>チーム集合写真入りの大会プログラムを作成します。</t>
  </si>
  <si>
    <t>詳細は別紙を参照してください。</t>
  </si>
  <si>
    <t>詳細は別紙「要項」を参照してください。</t>
  </si>
  <si>
    <t>開 会 式</t>
  </si>
  <si>
    <t>閉 会 式</t>
  </si>
  <si>
    <t>表彰のみを該当ゲーム終了時にそれぞれ行う。</t>
  </si>
  <si>
    <t>･</t>
  </si>
  <si>
    <t>参加申込書送付後のエントリー変更については、エントリー変更用紙へ必要事項を</t>
  </si>
  <si>
    <t>･</t>
  </si>
  <si>
    <t>試合球</t>
  </si>
  <si>
    <r>
      <t>青 森</t>
    </r>
    <r>
      <rPr>
        <sz val="11"/>
        <rFont val="ＭＳ Ｐゴシック"/>
        <family val="3"/>
      </rPr>
      <t xml:space="preserve"> </t>
    </r>
    <r>
      <rPr>
        <sz val="11"/>
        <rFont val="ＭＳ Ｐゴシック"/>
        <family val="3"/>
      </rPr>
      <t>県</t>
    </r>
  </si>
  <si>
    <t>岩 手 県</t>
  </si>
  <si>
    <t>秋 田 県</t>
  </si>
  <si>
    <t>山 形 県</t>
  </si>
  <si>
    <t>宮 城 県</t>
  </si>
  <si>
    <t>福 島 県</t>
  </si>
  <si>
    <t>（もし、必要であれば記入して下さい。）</t>
  </si>
  <si>
    <r>
      <t>　（ ■＝スペース</t>
    </r>
    <r>
      <rPr>
        <sz val="11"/>
        <rFont val="ＭＳ Ｐゴシック"/>
        <family val="3"/>
      </rPr>
      <t xml:space="preserve"> ）</t>
    </r>
  </si>
  <si>
    <t>を入力下さい。</t>
  </si>
  <si>
    <t>選択して下さい。</t>
  </si>
  <si>
    <t>を入れて下さい。</t>
  </si>
  <si>
    <t>文字の間に、全角ｽﾍﾟｰｽ</t>
  </si>
  <si>
    <t xml:space="preserve"> →○○○</t>
  </si>
  <si>
    <r>
      <t xml:space="preserve"> →○</t>
    </r>
    <r>
      <rPr>
        <u val="single"/>
        <sz val="11"/>
        <rFont val="ＭＳ Ｐゴシック"/>
        <family val="3"/>
      </rPr>
      <t>　</t>
    </r>
    <r>
      <rPr>
        <sz val="11"/>
        <rFont val="ＭＳ Ｐゴシック"/>
        <family val="3"/>
      </rPr>
      <t>○</t>
    </r>
  </si>
  <si>
    <t>参加申込書へは記入され</t>
  </si>
  <si>
    <t>ませんが､可能な限りご協力</t>
  </si>
  <si>
    <t>No.</t>
  </si>
  <si>
    <t>アリ</t>
  </si>
  <si>
    <r>
      <t>N</t>
    </r>
    <r>
      <rPr>
        <sz val="11"/>
        <rFont val="ＭＳ Ｐゴシック"/>
        <family val="3"/>
      </rPr>
      <t>o.</t>
    </r>
  </si>
  <si>
    <t>学校名略称（４文字まで）</t>
  </si>
  <si>
    <t>電光掲示板に表示されます。</t>
  </si>
  <si>
    <t>(４文字まで)</t>
  </si>
  <si>
    <t>監　　督                                                                                                                                                                                                                                                        氏　名</t>
  </si>
  <si>
    <t>コ ー チ                                                                                                                                                                                                                                                            氏　名</t>
  </si>
  <si>
    <r>
      <t>コ ー</t>
    </r>
    <r>
      <rPr>
        <sz val="11"/>
        <rFont val="ＭＳ Ｐゴシック"/>
        <family val="3"/>
      </rPr>
      <t xml:space="preserve"> </t>
    </r>
    <r>
      <rPr>
        <sz val="11"/>
        <rFont val="ＭＳ Ｐゴシック"/>
        <family val="3"/>
      </rPr>
      <t>チ</t>
    </r>
  </si>
  <si>
    <t>監　督</t>
  </si>
  <si>
    <t>ｽｺｱｼｰﾄ</t>
  </si>
  <si>
    <t>スコアシートの欄の「コーチ」</t>
  </si>
  <si>
    <t>「Ａコーチ」を選択してください。</t>
  </si>
  <si>
    <t>コーチ</t>
  </si>
  <si>
    <t>Ａコーチ</t>
  </si>
  <si>
    <t>Ａコーチ</t>
  </si>
  <si>
    <t>コーチ</t>
  </si>
  <si>
    <t>Ａコーチ</t>
  </si>
  <si>
    <r>
      <t>コ ー</t>
    </r>
    <r>
      <rPr>
        <sz val="11"/>
        <rFont val="ＭＳ Ｐゴシック"/>
        <family val="3"/>
      </rPr>
      <t xml:space="preserve"> </t>
    </r>
    <r>
      <rPr>
        <sz val="11"/>
        <rFont val="ＭＳ Ｐゴシック"/>
        <family val="3"/>
      </rPr>
      <t>チ</t>
    </r>
  </si>
  <si>
    <t>監　 督</t>
  </si>
  <si>
    <t>■チームの基本情報</t>
  </si>
  <si>
    <t>姓</t>
  </si>
  <si>
    <t>名</t>
  </si>
  <si>
    <t>■大会期間中の連絡先</t>
  </si>
  <si>
    <t>参加区分</t>
  </si>
  <si>
    <t>選択する</t>
  </si>
  <si>
    <t>男子</t>
  </si>
  <si>
    <t>女子</t>
  </si>
  <si>
    <t>１位</t>
  </si>
  <si>
    <t>２位</t>
  </si>
  <si>
    <t>スタッフ・選手情報記入欄</t>
  </si>
  <si>
    <t>●スタッフ情報</t>
  </si>
  <si>
    <t>●選手情報</t>
  </si>
  <si>
    <t>学年</t>
  </si>
  <si>
    <t>身長</t>
  </si>
  <si>
    <t>スタッフ名</t>
  </si>
  <si>
    <t>選手名</t>
  </si>
  <si>
    <t>体重</t>
  </si>
  <si>
    <t>役　職　名</t>
  </si>
  <si>
    <t>男女別</t>
  </si>
  <si>
    <t>県</t>
  </si>
  <si>
    <t>順位</t>
  </si>
  <si>
    <t>学校所在地（郵便番号）</t>
  </si>
  <si>
    <t>学校所在地（住所：1行目）</t>
  </si>
  <si>
    <t>学校所在地（住所：2行目）</t>
  </si>
  <si>
    <t>学校連絡先（TEL）</t>
  </si>
  <si>
    <t>学校連絡先（FAX）</t>
  </si>
  <si>
    <t>携帯電話</t>
  </si>
  <si>
    <t>携帯メール</t>
  </si>
  <si>
    <t>宿舎名</t>
  </si>
  <si>
    <t>宿舎所在地（郵便番号）</t>
  </si>
  <si>
    <t>宿舎所在地（住所）</t>
  </si>
  <si>
    <t>宿舎（電話番号）</t>
  </si>
  <si>
    <t>宿舎（ＦＡＸ）</t>
  </si>
  <si>
    <t>出身中</t>
  </si>
  <si>
    <t>中</t>
  </si>
  <si>
    <t>年</t>
  </si>
  <si>
    <t>所在地</t>
  </si>
  <si>
    <t>学年</t>
  </si>
  <si>
    <t>駅</t>
  </si>
  <si>
    <t>練習コート希望</t>
  </si>
  <si>
    <t>宿泊関係</t>
  </si>
  <si>
    <t>宿泊先名</t>
  </si>
  <si>
    <t>電話</t>
  </si>
  <si>
    <t>〒</t>
  </si>
  <si>
    <t>に必要事項を入力下さい。</t>
  </si>
  <si>
    <t>■到着日時・練習コート希望</t>
  </si>
  <si>
    <t>月</t>
  </si>
  <si>
    <t>日</t>
  </si>
  <si>
    <t>到着日</t>
  </si>
  <si>
    <t>到着時間</t>
  </si>
  <si>
    <t>到着場所</t>
  </si>
  <si>
    <t>時</t>
  </si>
  <si>
    <t>分</t>
  </si>
  <si>
    <t>宿舎</t>
  </si>
  <si>
    <t>交通機関</t>
  </si>
  <si>
    <t>大型バス</t>
  </si>
  <si>
    <t>自家用車</t>
  </si>
  <si>
    <t>その他</t>
  </si>
  <si>
    <t>（その他</t>
  </si>
  <si>
    <t>（駅   名</t>
  </si>
  <si>
    <t>無</t>
  </si>
  <si>
    <t>■申し込み関係</t>
  </si>
  <si>
    <t>学校長名</t>
  </si>
  <si>
    <t>携帯</t>
  </si>
  <si>
    <t xml:space="preserve"> 競技者氏名</t>
  </si>
  <si>
    <t>出身中学校</t>
  </si>
  <si>
    <t>◇上記の者は本校在校生徒で標記大会に出場することを認め、参加申込みをいたします。</t>
  </si>
  <si>
    <t>(月)</t>
  </si>
  <si>
    <t>(火)</t>
  </si>
  <si>
    <t>(水)</t>
  </si>
  <si>
    <t>(木)</t>
  </si>
  <si>
    <t>(金)</t>
  </si>
  <si>
    <t>(土)</t>
  </si>
  <si>
    <t>(日)</t>
  </si>
  <si>
    <t>姓名が２文字の場合→○　○</t>
  </si>
  <si>
    <t>姓名が３文字の場合→○○○</t>
  </si>
  <si>
    <t>男・女</t>
  </si>
  <si>
    <t>競技者番号（10桁）</t>
  </si>
  <si>
    <t>学  校  名
(正式名称)</t>
  </si>
  <si>
    <t>引率責任者</t>
  </si>
  <si>
    <t>■記入年月日</t>
  </si>
  <si>
    <t>到着日・時間</t>
  </si>
  <si>
    <t>分頃</t>
  </si>
  <si>
    <t>はリストから選択して下さい。</t>
  </si>
  <si>
    <t>　　文字の間に、全角ｽﾍﾟｰｽを入れて下さい。</t>
  </si>
  <si>
    <t>ユニフォームの色</t>
  </si>
  <si>
    <t>濃色</t>
  </si>
  <si>
    <t>淡色</t>
  </si>
  <si>
    <t>学校所在地</t>
  </si>
  <si>
    <t>氏名</t>
  </si>
  <si>
    <t>氏 名</t>
  </si>
  <si>
    <t>決定事項を添付ファイルでお送りいたします。</t>
  </si>
  <si>
    <t>〒</t>
  </si>
  <si>
    <t>TEL</t>
  </si>
  <si>
    <t>FAX</t>
  </si>
  <si>
    <t>No.</t>
  </si>
  <si>
    <t>身長(cm)</t>
  </si>
  <si>
    <t>※</t>
  </si>
  <si>
    <t>ふりがな</t>
  </si>
  <si>
    <t>せい</t>
  </si>
  <si>
    <t>めい</t>
  </si>
  <si>
    <t>※</t>
  </si>
  <si>
    <t>ふりがな</t>
  </si>
  <si>
    <t>ﾎﾟｼﾞｼｮﾝ</t>
  </si>
  <si>
    <t>PG</t>
  </si>
  <si>
    <t>SG</t>
  </si>
  <si>
    <t>SF</t>
  </si>
  <si>
    <t>PF</t>
  </si>
  <si>
    <t>C</t>
  </si>
  <si>
    <t>※</t>
  </si>
  <si>
    <t>E-mail</t>
  </si>
  <si>
    <t xml:space="preserve"> 1</t>
  </si>
  <si>
    <t xml:space="preserve"> 0</t>
  </si>
  <si>
    <t>JR</t>
  </si>
  <si>
    <t>）</t>
  </si>
  <si>
    <t xml:space="preserve"> 2</t>
  </si>
  <si>
    <t xml:space="preserve"> 1</t>
  </si>
  <si>
    <t xml:space="preserve"> 5</t>
  </si>
  <si>
    <t>マイクロバス</t>
  </si>
  <si>
    <t>）</t>
  </si>
  <si>
    <t xml:space="preserve"> 3</t>
  </si>
  <si>
    <t xml:space="preserve"> 2</t>
  </si>
  <si>
    <t>10</t>
  </si>
  <si>
    <t xml:space="preserve"> 4</t>
  </si>
  <si>
    <t xml:space="preserve"> 3</t>
  </si>
  <si>
    <t>15</t>
  </si>
  <si>
    <t xml:space="preserve"> 5</t>
  </si>
  <si>
    <t xml:space="preserve"> 4</t>
  </si>
  <si>
    <t>20</t>
  </si>
  <si>
    <t xml:space="preserve"> 6</t>
  </si>
  <si>
    <t xml:space="preserve"> 5</t>
  </si>
  <si>
    <t>25</t>
  </si>
  <si>
    <t xml:space="preserve"> 7</t>
  </si>
  <si>
    <t xml:space="preserve"> 6</t>
  </si>
  <si>
    <t>30</t>
  </si>
  <si>
    <t xml:space="preserve"> 8</t>
  </si>
  <si>
    <t xml:space="preserve"> 7</t>
  </si>
  <si>
    <t>35</t>
  </si>
  <si>
    <t xml:space="preserve"> 9</t>
  </si>
  <si>
    <t>40</t>
  </si>
  <si>
    <t>10</t>
  </si>
  <si>
    <t>45</t>
  </si>
  <si>
    <t>11</t>
  </si>
  <si>
    <t>50</t>
  </si>
  <si>
    <t>12</t>
  </si>
  <si>
    <t>55</t>
  </si>
  <si>
    <t>13</t>
  </si>
  <si>
    <t>14</t>
  </si>
  <si>
    <t>15</t>
  </si>
  <si>
    <t>16</t>
  </si>
  <si>
    <t>17</t>
  </si>
  <si>
    <t>18</t>
  </si>
  <si>
    <t>19</t>
  </si>
  <si>
    <t>20</t>
  </si>
  <si>
    <t>21</t>
  </si>
  <si>
    <t>22</t>
  </si>
  <si>
    <t>23</t>
  </si>
  <si>
    <t>チーム基本情報記入欄</t>
  </si>
  <si>
    <t>※</t>
  </si>
  <si>
    <t>○○市立○○</t>
  </si>
  <si>
    <t>○○町立○○</t>
  </si>
  <si>
    <t>E-mail</t>
  </si>
  <si>
    <t>下さい。</t>
  </si>
  <si>
    <t>に必要事項</t>
  </si>
  <si>
    <t>はリストから</t>
  </si>
  <si>
    <t>選択して下さい。</t>
  </si>
  <si>
    <t>姓名が２文字の場合</t>
  </si>
  <si>
    <t>姓名が３文字の場合</t>
  </si>
  <si>
    <t>※</t>
  </si>
  <si>
    <t>○■○■○■○</t>
  </si>
  <si>
    <t>○○○■○○○</t>
  </si>
  <si>
    <t>　　例）012-3456</t>
  </si>
  <si>
    <t>　　例）012-345-6789</t>
  </si>
  <si>
    <t>　　例)090-1234-5678</t>
  </si>
  <si>
    <t>半角数字で入力(郵便番号・TEL・FAX・携帯)</t>
  </si>
  <si>
    <t>基本的に、試合会場で１時間の割当てをします。</t>
  </si>
  <si>
    <t>・ポジション</t>
  </si>
  <si>
    <t>・体重</t>
  </si>
  <si>
    <t>【 参　　加　　申　　込　　書 】</t>
  </si>
  <si>
    <t>大会開催要項</t>
  </si>
  <si>
    <t>参加申込書</t>
  </si>
  <si>
    <t>○ファイルの内容</t>
  </si>
  <si>
    <t>変更</t>
  </si>
  <si>
    <t>エントリー変更　スタッフ・選手情報記入欄</t>
  </si>
  <si>
    <t>【 エ ン ト リ ー 変 更 届 出 書 】</t>
  </si>
  <si>
    <t>変更理由</t>
  </si>
  <si>
    <t>記載責任者</t>
  </si>
  <si>
    <t>Ａコーチ</t>
  </si>
  <si>
    <t>マネージャー</t>
  </si>
  <si>
    <t>競技者氏名</t>
  </si>
  <si>
    <t>出身中学校</t>
  </si>
  <si>
    <t>学　　校　　名</t>
  </si>
  <si>
    <t>【選　　手】</t>
  </si>
  <si>
    <t>●記入年月日</t>
  </si>
  <si>
    <t>記入日</t>
  </si>
  <si>
    <t>【スタッフ】</t>
  </si>
  <si>
    <t>エントリー変更情報記入欄</t>
  </si>
  <si>
    <t>スタッフ選手情報記入欄</t>
  </si>
  <si>
    <t>チーム基本情報記入欄</t>
  </si>
  <si>
    <t>エントリー変更用紙</t>
  </si>
  <si>
    <t>流れ</t>
  </si>
  <si>
    <t>１）チーム基本情報へ必要事項を入力下さい。</t>
  </si>
  <si>
    <t>２）スタッフ選手情報へ必要事項を入力下さい。</t>
  </si>
  <si>
    <t>３）チーム基本情報・スタッフ選手情報の入力が終わると「参加申込書」ができあがります。</t>
  </si>
  <si>
    <t>学校名(正式名称)</t>
  </si>
  <si>
    <t>学校名(ふりがな)</t>
  </si>
  <si>
    <t>　　　　「ファイル」→「名前を付けて保存」</t>
  </si>
  <si>
    <t>※</t>
  </si>
  <si>
    <t>名前の入力</t>
  </si>
  <si>
    <t>　　必ず、ファイルの控え(バックアップ)はお持ち下さい。</t>
  </si>
  <si>
    <t>　　「エントリー変更用紙」を印刷し、代表者会議へお持ち下さい。</t>
  </si>
  <si>
    <t>※</t>
  </si>
  <si>
    <t>変更「有り」の選手の理由</t>
  </si>
  <si>
    <t>を必ず入力下さい。</t>
  </si>
  <si>
    <t>　9:00～</t>
  </si>
  <si>
    <t>11:00～</t>
  </si>
  <si>
    <t>13:00～</t>
  </si>
  <si>
    <t>15:00～</t>
  </si>
  <si>
    <r>
      <t xml:space="preserve">時 </t>
    </r>
    <r>
      <rPr>
        <sz val="11"/>
        <rFont val="ＭＳ Ｐゴシック"/>
        <family val="3"/>
      </rPr>
      <t xml:space="preserve">    </t>
    </r>
    <r>
      <rPr>
        <sz val="11"/>
        <rFont val="ＭＳ Ｐゴシック"/>
        <family val="3"/>
      </rPr>
      <t>間</t>
    </r>
  </si>
  <si>
    <t>県順位</t>
  </si>
  <si>
    <t>略　　　称</t>
  </si>
  <si>
    <t>チーム　　　　　登録番号</t>
  </si>
  <si>
    <t>　高等学校</t>
  </si>
  <si>
    <t>競技者登録番号</t>
  </si>
  <si>
    <t>競技者登録番号</t>
  </si>
  <si>
    <t>県　名</t>
  </si>
  <si>
    <t>コーチ・Ａコーチ名は</t>
  </si>
  <si>
    <t>記載されている名前</t>
  </si>
  <si>
    <t>が、スコアシートに記</t>
  </si>
  <si>
    <t>載されますので、注意</t>
  </si>
  <si>
    <t>して下さい。</t>
  </si>
  <si>
    <t>マネージャー</t>
  </si>
  <si>
    <t>Ａコーチ                                                                                                                                                                                                                                                            氏　名</t>
  </si>
  <si>
    <t>主催</t>
  </si>
  <si>
    <t>後援</t>
  </si>
  <si>
    <t>主管</t>
  </si>
  <si>
    <t>東北高等学校体育連盟バスケットボール専門部</t>
  </si>
  <si>
    <t>競技規則</t>
  </si>
  <si>
    <t>競技方法</t>
  </si>
  <si>
    <t>トーナメント方式優勝決定戦とし、３位決定戦は行わない。</t>
  </si>
  <si>
    <t>参加資格</t>
  </si>
  <si>
    <t>選手は、学校教育法第１条に規定する高等学校に在籍する生徒であること。</t>
  </si>
  <si>
    <t>参加資格の特例については「全国高校総体参加資格規定」に準ずる。</t>
  </si>
  <si>
    <t>参加人数</t>
  </si>
  <si>
    <t>参加料</t>
  </si>
  <si>
    <t>［担当］</t>
  </si>
  <si>
    <t>参加料は下記に振り込むこと。チーム名・男女を必ず入れること。</t>
  </si>
  <si>
    <t>組合せ</t>
  </si>
  <si>
    <t>表彰</t>
  </si>
  <si>
    <t>宿泊</t>
  </si>
  <si>
    <t>諸会議</t>
  </si>
  <si>
    <t>代表者会議</t>
  </si>
  <si>
    <t>東北専門委員長会議</t>
  </si>
  <si>
    <t>その他</t>
  </si>
  <si>
    <t>４）ファイルは、学校名(略称)で保存し、E-mailで送付して下さい。</t>
  </si>
  <si>
    <t>　　※エントリー変更用紙を、空欄で印刷し当日手書きで提出してもかまいません。</t>
  </si>
  <si>
    <t>　　「参加申込書」を印刷し、学校長印を押印してＰＤＦで送付するか、代表者会議へ持参下さい。</t>
  </si>
  <si>
    <t>引率責任者</t>
  </si>
  <si>
    <t>希望に添えない場合もあります。</t>
  </si>
  <si>
    <t>ご了承下さい。</t>
  </si>
  <si>
    <t>←必ず記入下さい</t>
  </si>
  <si>
    <t>５）申込後、エントリー変更がある場合は、エントリー変更情報へ必要事項を入力下さい。</t>
  </si>
  <si>
    <t>６）エントリー変更情報の入力が終わると「エントリー変更用紙」ができあがります。</t>
  </si>
  <si>
    <t>男女とも優勝チームには優勝旗・優勝杯ならびに賞状を、準優勝と３位チームには賞状を授与する。</t>
  </si>
  <si>
    <t>※宿泊先（すでに決定しているチームは記入して下さい。）</t>
  </si>
  <si>
    <r>
      <t>N</t>
    </r>
    <r>
      <rPr>
        <sz val="11"/>
        <rFont val="ＭＳ Ｐゴシック"/>
        <family val="3"/>
      </rPr>
      <t>o.</t>
    </r>
  </si>
  <si>
    <t>申込時  氏 名</t>
  </si>
  <si>
    <t>申込時</t>
  </si>
  <si>
    <t>変更後</t>
  </si>
  <si>
    <t>競技者氏名</t>
  </si>
  <si>
    <t>変更後　氏 名</t>
  </si>
  <si>
    <t>変更のあるスタッフ・選手のみ</t>
  </si>
  <si>
    <t>に必要事項を入力下さい。</t>
  </si>
  <si>
    <t>　　　( 可能であれば、代表者会議前日までに、事務局宛にメールでお送りいただけると助かります。)</t>
  </si>
  <si>
    <t xml:space="preserve"> 【申込期限】</t>
  </si>
  <si>
    <t xml:space="preserve"> 【参加料の振込先】</t>
  </si>
  <si>
    <t>令和</t>
  </si>
  <si>
    <r>
      <rPr>
        <sz val="11"/>
        <rFont val="ＭＳ Ｐゴシック"/>
        <family val="3"/>
      </rPr>
      <t>2</t>
    </r>
  </si>
  <si>
    <r>
      <rPr>
        <sz val="11"/>
        <rFont val="ＭＳ Ｐゴシック"/>
        <family val="3"/>
      </rPr>
      <t>3</t>
    </r>
  </si>
  <si>
    <r>
      <rPr>
        <sz val="11"/>
        <rFont val="ＭＳ Ｐゴシック"/>
        <family val="3"/>
      </rPr>
      <t>4</t>
    </r>
  </si>
  <si>
    <r>
      <rPr>
        <sz val="11"/>
        <rFont val="ＭＳ Ｐゴシック"/>
        <family val="3"/>
      </rPr>
      <t>5</t>
    </r>
  </si>
  <si>
    <r>
      <rPr>
        <sz val="11"/>
        <rFont val="ＭＳ Ｐゴシック"/>
        <family val="3"/>
      </rPr>
      <t>6</t>
    </r>
  </si>
  <si>
    <t>元</t>
  </si>
  <si>
    <t>2</t>
  </si>
  <si>
    <t>3</t>
  </si>
  <si>
    <r>
      <rPr>
        <sz val="11"/>
        <rFont val="ＭＳ Ｐゴシック"/>
        <family val="3"/>
      </rPr>
      <t>5</t>
    </r>
  </si>
  <si>
    <r>
      <rPr>
        <sz val="11"/>
        <rFont val="ＭＳ Ｐゴシック"/>
        <family val="3"/>
      </rPr>
      <t>6</t>
    </r>
  </si>
  <si>
    <t>参加申込</t>
  </si>
  <si>
    <t>選手は、各県高等学校体育連盟に加盟している生徒で､当該競技要項により東北</t>
  </si>
  <si>
    <t>大会参加の資格を得たものに限る。</t>
  </si>
  <si>
    <t>チームの編成において、全日制課程･定時制課程･通信制課程の混成は認めない。</t>
  </si>
  <si>
    <t>但し、一家転住などやむを得ない場合は、各県高等学校体育連盟会長の認可が</t>
  </si>
  <si>
    <t>あれば、この限りではない。</t>
  </si>
  <si>
    <t>出場する選手は、あらかじめ健康診断を受け、在学する学校長および所属する</t>
  </si>
  <si>
    <t>高等学校体育連盟会長の承認を必要とする。</t>
  </si>
  <si>
    <t>引率責任者は、団体の場合は校長の認める当該校の職員とする。また、校長から</t>
  </si>
  <si>
    <t>引率を委嘱された「部活動指導員」(学校教育法施行規則78条の３に示された者)</t>
  </si>
  <si>
    <t>賠償責任保険(スポーツ安全保険等)に必ず加入することを条件とする。</t>
  </si>
  <si>
    <t>監督、コーチ等は校長が認める指導者とし、それが外部指導者の場合は、傷害・</t>
  </si>
  <si>
    <t>も可とする。但し、「部活動指導員」に引率を委嘱する校長は、都道府県高体連</t>
  </si>
  <si>
    <t>会長に事前に届け出る。</t>
  </si>
  <si>
    <t>参加校責任者　様</t>
  </si>
  <si>
    <t>記</t>
  </si>
  <si>
    <t>問い合わせ・送付先</t>
  </si>
  <si>
    <t xml:space="preserve"> 【チーム集合写真について】</t>
  </si>
  <si>
    <t>チーム集合写真</t>
  </si>
  <si>
    <t>個人情報・肖像権に関わる取扱い</t>
  </si>
  <si>
    <t>・手ブレに気をつけ，ピントをしっかりと合わせて撮影をお願いいたします。</t>
  </si>
  <si>
    <t xml:space="preserve"> 撮影について</t>
  </si>
  <si>
    <t>東北高等学校体育連盟バスケットボール専門部</t>
  </si>
  <si>
    <t>東北高等学校男女バスケットボール選手権大会開催県実行委員会</t>
  </si>
  <si>
    <t>共催</t>
  </si>
  <si>
    <t>東北高等学校体育連盟</t>
  </si>
  <si>
    <t>東北バスケットボール協会</t>
  </si>
  <si>
    <t>会場</t>
  </si>
  <si>
    <t>sheet ①</t>
  </si>
  <si>
    <t>sheet ②</t>
  </si>
  <si>
    <t>sheet ③</t>
  </si>
  <si>
    <t>sheet ④</t>
  </si>
  <si>
    <t>sheet ⑤</t>
  </si>
  <si>
    <t>sheet ⑥</t>
  </si>
  <si>
    <t>sheet ⑦</t>
  </si>
  <si>
    <t>sheet ⑧</t>
  </si>
  <si>
    <t>sheet ⑨</t>
  </si>
  <si>
    <t>○■○■■■○</t>
  </si>
  <si>
    <t>○■■■○■○</t>
  </si>
  <si>
    <t>選択</t>
  </si>
  <si>
    <t>推薦（１位）</t>
  </si>
  <si>
    <t>推薦（２位）</t>
  </si>
  <si>
    <t>開催地①</t>
  </si>
  <si>
    <t>開催地②</t>
  </si>
  <si>
    <t>　　「エントリー変更用紙」を印刷し、期日までE-mailで送付して下さい。</t>
  </si>
  <si>
    <t>チームＩＤ</t>
  </si>
  <si>
    <t>試合会場</t>
  </si>
  <si>
    <t>練習会場</t>
  </si>
  <si>
    <t>希望時間23日</t>
  </si>
  <si>
    <t>有①</t>
  </si>
  <si>
    <t>有②</t>
  </si>
  <si>
    <t>せい</t>
  </si>
  <si>
    <t>めい</t>
  </si>
  <si>
    <t>ｽｺｱｼｰﾄ</t>
  </si>
  <si>
    <t>ございます。本大会のプログラムの作成にあたり、各チームの集合写真を掲載します</t>
  </si>
  <si>
    <t>個人情報及び肖像権に関する取扱いについて</t>
  </si>
  <si>
    <t>　東北高等学校体育連盟バスケットボール専門部、東北高等学校男女バスケットボール選手権大会開催県</t>
  </si>
  <si>
    <t>　チーム写真はプログラム掲載のためにのみ使用するものであり、利用に際しては東北高等学校体育連盟並びに開催地高体連バスケットボール専門部が定める「個人情報及び肖像権に関わる取扱いについて」の規定に基づき適切に取り扱います。</t>
  </si>
  <si>
    <t>チーム集合写真について</t>
  </si>
  <si>
    <t>　　　</t>
  </si>
  <si>
    <t>　東北高等学校男女バスケットボール選手権大会兼ＮＨＫ杯大会への出場おめでとう</t>
  </si>
  <si>
    <t xml:space="preserve"> 個人情報の取り扱いについて</t>
  </si>
  <si>
    <t>・撮影の際は、チームで統一した服装（ユニホームがのぞましい）で、お願いします。</t>
  </si>
  <si>
    <t xml:space="preserve"> 写真の送付について</t>
  </si>
  <si>
    <t>00</t>
  </si>
  <si>
    <t xml:space="preserve"> </t>
  </si>
  <si>
    <t>「アリ」 を選択して</t>
  </si>
  <si>
    <t>　　　</t>
  </si>
  <si>
    <t>　　　　　　</t>
  </si>
  <si>
    <t>ユニフォームNo.を選択して</t>
  </si>
  <si>
    <t>入れてください。</t>
  </si>
  <si>
    <t>合同チームによる大会参加については、全国高等学校体育連盟より示された</t>
  </si>
  <si>
    <t>「部員不足に伴う複数合同チーム参加ガイドライン」に準ずる。</t>
  </si>
  <si>
    <t>３５,０００円</t>
  </si>
  <si>
    <t xml:space="preserve"> 【振込期限】</t>
  </si>
  <si>
    <t>宿泊の斡旋を希望するチームは､別紙「宿泊・昼食弁当申込書」に必要事項を記入し</t>
  </si>
  <si>
    <t>斡旋を希望しないチームは､必ず宿泊場所･電話番号を「参加申込書」に明記すること。</t>
  </si>
  <si>
    <t>代表者会議に引き続き行う。</t>
  </si>
  <si>
    <t>記入の上、代表者会議開始までに提出してください。</t>
  </si>
  <si>
    <t>大会参加に際して提供される個人情報は､本大会活動に利用するものとし､これ以外</t>
  </si>
  <si>
    <t>の目的に利用することはありません。詳細は別紙を参照してください。</t>
  </si>
  <si>
    <t>第二希望</t>
  </si>
  <si>
    <t>岩手県</t>
  </si>
  <si>
    <t>岩手県教育委員会</t>
  </si>
  <si>
    <t>一関市</t>
  </si>
  <si>
    <t>公益財団法人 岩手県体育協会</t>
  </si>
  <si>
    <t>ＮＨＫ盛岡放送局</t>
  </si>
  <si>
    <t>岩手県高等学校体育連盟バスケットボール専門部</t>
  </si>
  <si>
    <t>岩手県高等学校体育連盟</t>
  </si>
  <si>
    <t>一般社団法人岩手県バスケットボール協会</t>
  </si>
  <si>
    <t>〒029-0131</t>
  </si>
  <si>
    <t>岩手県一関市狐禅寺字石ノ瀬25-3</t>
  </si>
  <si>
    <t>0191-31-3111</t>
  </si>
  <si>
    <t>福島県２チーム（前年度東北選手権優勝・準優勝県）</t>
  </si>
  <si>
    <t>宮城県、福島県各１チーム（前年度東北選手権優勝・準優勝県）</t>
  </si>
  <si>
    <t>岩手県</t>
  </si>
  <si>
    <t>　口　　座：岩手銀行　緑ヶ丘支店
　口座番号：１１２７７６５
　名　　義：高体連バスケットボール専門部　部長　青木裕信</t>
  </si>
  <si>
    <t>ptf24-chiba-kohei@iwate-ed.jp</t>
  </si>
  <si>
    <t>（県高体連バスケットボール専門部競技委員長）
岩手県立盛岡南高等学校　千葉　紘平</t>
  </si>
  <si>
    <t>岩手県高体連バスケットボール専門部　競技委員長　千葉　紘平</t>
  </si>
  <si>
    <t>（盛岡南高校）</t>
  </si>
  <si>
    <t>TEL　019ｰ638-9373</t>
  </si>
  <si>
    <t>FAX　019ｰ638-8584</t>
  </si>
  <si>
    <t>岩手県高体連バスケットボール専門部</t>
  </si>
  <si>
    <t>　　岩手県高体連バスケットボール専門部</t>
  </si>
  <si>
    <t>競技委員長　千葉　紘平</t>
  </si>
  <si>
    <r>
      <t>　TEL 019ｰ638-9373</t>
    </r>
    <r>
      <rPr>
        <sz val="9"/>
        <rFont val="ＭＳ Ｐゴシック"/>
        <family val="3"/>
      </rPr>
      <t>（盛岡南高等学校）</t>
    </r>
    <r>
      <rPr>
        <sz val="10"/>
        <rFont val="ＭＳ Ｐゴシック"/>
        <family val="3"/>
      </rPr>
      <t>　</t>
    </r>
  </si>
  <si>
    <t>第７９回東北高等学校男女バスケットボール選手権大会における</t>
  </si>
  <si>
    <t>※ 変更届は、６月２０日（木）正午までに下記のアドレスまでメールしてください。</t>
  </si>
  <si>
    <t>http://iwate.japanbasketball.jp/</t>
  </si>
  <si>
    <t>第79回東北高等学校男女バスケットボール選手権大会</t>
  </si>
  <si>
    <t>兼 第60回ＮＨＫ杯大会</t>
  </si>
  <si>
    <t>2024年度の各都道府県バスケットボール協会を経て(公財)日本バスケットボール</t>
  </si>
  <si>
    <t>協会に加盟されたチームおよび登録された競技者であること。</t>
  </si>
  <si>
    <t>年齢は、平成17年(2005年)４月２日以降に生まれたものとする。但し、出場は</t>
  </si>
  <si>
    <t>同一競技３回までとし、同一学年での出場は２回限りとする。</t>
  </si>
  <si>
    <t>監督・コーチ・Ａコーチ・マネージャー各１名、選手15名　計19名</t>
  </si>
  <si>
    <t>男子:（モルテンB7C5000）</t>
  </si>
  <si>
    <t>女子:（モルテンB6C5000）</t>
  </si>
  <si>
    <t>１</t>
  </si>
  <si>
    <t>２</t>
  </si>
  <si>
    <t>３</t>
  </si>
  <si>
    <t>４</t>
  </si>
  <si>
    <t>５</t>
  </si>
  <si>
    <t>６</t>
  </si>
  <si>
    <t>７</t>
  </si>
  <si>
    <t>８</t>
  </si>
  <si>
    <t>９</t>
  </si>
  <si>
    <r>
      <t>今大会の準決勝･決勝の模様は</t>
    </r>
    <r>
      <rPr>
        <b/>
        <sz val="10"/>
        <rFont val="ＭＳ ゴシック"/>
        <family val="3"/>
      </rPr>
      <t>｢バスケットLIVE」</t>
    </r>
    <r>
      <rPr>
        <sz val="10"/>
        <rFont val="ＭＳ ゴシック"/>
        <family val="3"/>
      </rPr>
      <t>でのライブ配信を予定していま</t>
    </r>
  </si>
  <si>
    <t>す｡また､大会参加に際して提供される個人情報は､本大会活動に利用するものとし、</t>
  </si>
  <si>
    <t>これ以外の目的に利用することはありません｡</t>
  </si>
  <si>
    <t>※ 学校長印を押印した用紙は、PDFでお送り頂いてもかまいません。</t>
  </si>
  <si>
    <t>【参加申込書の送付先】</t>
  </si>
  <si>
    <t>【HPアドレス】</t>
  </si>
  <si>
    <t>（岩手県バスケットボール協会HP）</t>
  </si>
  <si>
    <t>　　「参加申込書」を印刷し、学校長印を押印してPDFで送付してください。</t>
  </si>
  <si>
    <t>2024年度（公財）日本バスケットボール協会競技規則による。</t>
  </si>
  <si>
    <t>下記HPから「参加申込書」をダウンロードし､Ｅメールで下記送付先へ送信してください。</t>
  </si>
  <si>
    <t>　 もしくは、代表者会議に持参してください。</t>
  </si>
  <si>
    <t>参加申込書とあわせて写真データを上記送付先へ送信してください。　</t>
  </si>
  <si>
    <t>■宿泊先（すでに決定しているチームのみ記入してください。）</t>
  </si>
  <si>
    <t>　 宿泊斡旋を希望する場合は、別紙宿泊要項の申込書にて申込んでください。弁当のみでも受け付けます。</t>
  </si>
  <si>
    <t>県高体連バスケットボール専門部競技委員長　千葉　紘平（岩手県立盛岡南高等学校）</t>
  </si>
  <si>
    <t>よろしくお願い致します。</t>
  </si>
  <si>
    <t>ので、お手数をお掛けしますが、下記の要領で写真データをお送りください。</t>
  </si>
  <si>
    <t>・登録メンバー以外（全員）の撮影も可とします。出場校の判断にお任せします。</t>
  </si>
  <si>
    <t>岩手県高体連バスケットボール専門部</t>
  </si>
  <si>
    <t>委員長　松戸　健作</t>
  </si>
  <si>
    <t>TEL 0197-24-3151（岩手県立水沢高等学校内）</t>
  </si>
  <si>
    <t>クラブチームから高体連チームへ移籍し、高体連主催の大会に出場する</t>
  </si>
  <si>
    <t>場合、以下の通りとする。</t>
  </si>
  <si>
    <t>ア</t>
  </si>
  <si>
    <t>イ</t>
  </si>
  <si>
    <t>チーム移籍後６ヶ月未満の選手は高体連主催・共催の大会に出場するこ</t>
  </si>
  <si>
    <t>とはできない。</t>
  </si>
  <si>
    <t>移籍した日とは「新チームへの登録（承認）が完了した日」とする。</t>
  </si>
  <si>
    <t>大会期間</t>
  </si>
  <si>
    <t xml:space="preserve">東北バスケットボール協会申し合わせにより、隣県協会専務理事・次年度開催県専門委員長・東北高体連ブロック長、立ち会いのもと、主管協会が責任を持って抽選を行い、後日参加チームおよび各県協会事務局に連絡する。
</t>
  </si>
  <si>
    <t>【抽選予定日】　令和６年６月12日(水)</t>
  </si>
  <si>
    <t>ユニフォーム及びチームＴシャツへの広告掲載は不可とする。</t>
  </si>
  <si>
    <t>ソックス及びテーピングの色は、それぞれチームで統一すること。</t>
  </si>
  <si>
    <t>開　　催　　要　　項</t>
  </si>
  <si>
    <t>一関ヒロセユードーム（一関市総合体育館）（Ａ･Ｂ･Ｃ･Ｄ・Ｍ）</t>
  </si>
  <si>
    <r>
      <t xml:space="preserve">デジタルカメラ等で撮った画像データ（ＪＰＧファイル）を下記まで送信してください。
</t>
    </r>
    <r>
      <rPr>
        <b/>
        <sz val="12"/>
        <color indexed="10"/>
        <rFont val="ＭＳ Ｐゴシック"/>
        <family val="3"/>
      </rPr>
      <t>［E-mail アドレス］　ptf24-chiba-kohei@iwate-ed.jp
　　　　　　　　　　　　岩手県高体連バスケットボール専門部競技委員長　千葉　紘平
提出締切：令和６年６月12日(水)１０：００必着（参加申込書もお忘れなく）</t>
    </r>
    <r>
      <rPr>
        <sz val="12"/>
        <color indexed="10"/>
        <rFont val="ＭＳ Ｐゴシック"/>
        <family val="3"/>
      </rPr>
      <t xml:space="preserve">
</t>
    </r>
    <r>
      <rPr>
        <sz val="12"/>
        <rFont val="ＭＳ Ｐゴシック"/>
        <family val="3"/>
      </rPr>
      <t>　　　　　　　　　　　　　　　　　　　　　　　　　　　　　　　　　　　　　　　　　　　　　　　　　　　　　　　　　　　　　　　　　　　　　　　　
添付ﾌｧｲﾙ名　…　都道府県（性別）学校名＿集合写真.jpg　　　　　　　　　　　　　　　</t>
    </r>
  </si>
  <si>
    <t>令和６年６月21日（金）～23日（日）</t>
  </si>
  <si>
    <t>令和６年６月12日(水)</t>
  </si>
  <si>
    <t>令和６年６月12日(水)10：00必着</t>
  </si>
  <si>
    <t>株式会社ＪＴＢ担当者へ直接申し込むこと。</t>
  </si>
  <si>
    <t>令和６年６月10日(月)16：00まで</t>
  </si>
  <si>
    <t>６月21日（金）16：00～　一関ヒロセユードーム（一関市総合体育館）会議室</t>
  </si>
  <si>
    <t>６月21日（金）18：30～　ホテル松の薫一関</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</si>
</sst>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quot; &quot;@"/>
    <numFmt numFmtId="182" formatCode="#&quot; &quot;"/>
    <numFmt numFmtId="183" formatCode="00"/>
    <numFmt numFmtId="184" formatCode="[DBNum3][$-411]#,##0"/>
    <numFmt numFmtId="185" formatCode="[&lt;=99999999]####\-####;\(00\)\ ####\-####"/>
    <numFmt numFmtId="186" formatCode="m&quot;月&quot;d&quot;日&quot;\(aaa\)"/>
    <numFmt numFmtId="187" formatCode="[$-411]ggge&quot;年&quot;m&quot;月&quot;"/>
    <numFmt numFmtId="188" formatCode="0_ "/>
    <numFmt numFmtId="189" formatCode="[$-411]ggge&quot;年&quot;m&quot;月&quot;d&quot;日&quot;;@"/>
    <numFmt numFmtId="190" formatCode="#,##0_ "/>
    <numFmt numFmtId="191" formatCode="[$]ggge&quot;年&quot;m&quot;月&quot;d&quot;日&quot;;@"/>
    <numFmt numFmtId="192" formatCode="[$-411]gge&quot;年&quot;m&quot;月&quot;d&quot;日&quot;;@"/>
    <numFmt numFmtId="193" formatCode="[$]gge&quot;年&quot;m&quot;月&quot;d&quot;日&quot;;@"/>
  </numFmts>
  <fonts count="69">
    <font>
      <sz val="11"/>
      <name val="ＭＳ Ｐゴシック"/>
      <family val="3"/>
    </font>
    <font>
      <sz val="6"/>
      <name val="ＭＳ Ｐゴシック"/>
      <family val="3"/>
    </font>
    <font>
      <b/>
      <sz val="11"/>
      <color indexed="9"/>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10"/>
      <name val="ＭＳ Ｐゴシック"/>
      <family val="3"/>
    </font>
    <font>
      <sz val="6"/>
      <name val="ＭＳ Ｐ明朝"/>
      <family val="1"/>
    </font>
    <font>
      <sz val="14"/>
      <name val="ＭＳ Ｐゴシック"/>
      <family val="3"/>
    </font>
    <font>
      <b/>
      <sz val="11"/>
      <name val="ＭＳ Ｐゴシック"/>
      <family val="3"/>
    </font>
    <font>
      <b/>
      <sz val="16"/>
      <color indexed="9"/>
      <name val="ＭＳ Ｐゴシック"/>
      <family val="3"/>
    </font>
    <font>
      <b/>
      <sz val="11"/>
      <color indexed="10"/>
      <name val="ＭＳ Ｐゴシック"/>
      <family val="3"/>
    </font>
    <font>
      <b/>
      <sz val="14"/>
      <name val="ＭＳ Ｐゴシック"/>
      <family val="3"/>
    </font>
    <font>
      <sz val="12"/>
      <name val="ＭＳ Ｐゴシック"/>
      <family val="3"/>
    </font>
    <font>
      <sz val="16"/>
      <name val="ＭＳ Ｐゴシック"/>
      <family val="3"/>
    </font>
    <font>
      <sz val="10"/>
      <name val="ＭＳ Ｐゴシック"/>
      <family val="3"/>
    </font>
    <font>
      <sz val="20"/>
      <name val="ＭＳ Ｐゴシック"/>
      <family val="3"/>
    </font>
    <font>
      <sz val="8"/>
      <name val="ＭＳ Ｐゴシック"/>
      <family val="3"/>
    </font>
    <font>
      <b/>
      <sz val="12"/>
      <name val="ＭＳ Ｐゴシック"/>
      <family val="3"/>
    </font>
    <font>
      <b/>
      <sz val="10"/>
      <name val="ＭＳ Ｐゴシック"/>
      <family val="3"/>
    </font>
    <font>
      <sz val="11"/>
      <name val="ＭＳ ゴシック"/>
      <family val="3"/>
    </font>
    <font>
      <sz val="10"/>
      <name val="ＭＳ ゴシック"/>
      <family val="3"/>
    </font>
    <font>
      <sz val="6"/>
      <name val="ＭＳ ゴシック"/>
      <family val="3"/>
    </font>
    <font>
      <sz val="13"/>
      <name val="ＭＳ ゴシック"/>
      <family val="3"/>
    </font>
    <font>
      <b/>
      <sz val="11"/>
      <color indexed="33"/>
      <name val="ＭＳ Ｐゴシック"/>
      <family val="3"/>
    </font>
    <font>
      <u val="single"/>
      <sz val="11"/>
      <name val="ＭＳ Ｐゴシック"/>
      <family val="3"/>
    </font>
    <font>
      <b/>
      <sz val="16"/>
      <name val="ＭＳ Ｐゴシック"/>
      <family val="3"/>
    </font>
    <font>
      <b/>
      <sz val="9"/>
      <name val="ＭＳ Ｐゴシック"/>
      <family val="3"/>
    </font>
    <font>
      <b/>
      <sz val="11"/>
      <name val="ＭＳ ゴシック"/>
      <family val="3"/>
    </font>
    <font>
      <b/>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1"/>
      <color indexed="8"/>
      <name val="ＭＳ Ｐゴシック"/>
      <family val="3"/>
    </font>
    <font>
      <b/>
      <sz val="12"/>
      <name val="ＭＳ ゴシック"/>
      <family val="3"/>
    </font>
    <font>
      <b/>
      <sz val="18"/>
      <name val="ＭＳ Ｐゴシック"/>
      <family val="3"/>
    </font>
    <font>
      <b/>
      <sz val="12"/>
      <color indexed="10"/>
      <name val="ＭＳ Ｐゴシック"/>
      <family val="3"/>
    </font>
    <font>
      <sz val="12"/>
      <color indexed="10"/>
      <name val="ＭＳ Ｐゴシック"/>
      <family val="3"/>
    </font>
    <font>
      <u val="single"/>
      <sz val="12"/>
      <color indexed="12"/>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54">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44"/>
        <bgColor indexed="64"/>
      </patternFill>
    </fill>
    <fill>
      <patternFill patternType="solid">
        <fgColor indexed="31"/>
        <bgColor indexed="64"/>
      </patternFill>
    </fill>
    <fill>
      <patternFill patternType="solid">
        <fgColor indexed="27"/>
        <bgColor indexed="64"/>
      </patternFill>
    </fill>
    <fill>
      <patternFill patternType="solid">
        <fgColor indexed="56"/>
        <bgColor indexed="64"/>
      </patternFill>
    </fill>
    <fill>
      <patternFill patternType="solid">
        <fgColor indexed="41"/>
        <bgColor indexed="64"/>
      </patternFill>
    </fill>
    <fill>
      <patternFill patternType="solid">
        <fgColor indexed="9"/>
        <bgColor indexed="64"/>
      </patternFill>
    </fill>
    <fill>
      <patternFill patternType="lightUp"/>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style="thin"/>
      <top>
        <color indexed="63"/>
      </top>
      <bottom style="medium"/>
    </border>
    <border>
      <left style="thin"/>
      <right style="medium"/>
      <top style="medium"/>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color indexed="63"/>
      </top>
      <bottom style="medium"/>
    </border>
    <border>
      <left style="thin"/>
      <right style="thin"/>
      <top style="thin"/>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style="medium"/>
    </border>
    <border>
      <left style="medium"/>
      <right style="thin"/>
      <top>
        <color indexed="63"/>
      </top>
      <bottom style="medium"/>
    </border>
    <border>
      <left>
        <color indexed="63"/>
      </left>
      <right style="medium"/>
      <top style="thin"/>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hair"/>
    </border>
    <border>
      <left style="thin"/>
      <right>
        <color indexed="63"/>
      </right>
      <top>
        <color indexed="63"/>
      </top>
      <bottom style="medium"/>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style="hair"/>
      <bottom style="medium"/>
    </border>
    <border>
      <left>
        <color indexed="63"/>
      </left>
      <right>
        <color indexed="63"/>
      </right>
      <top>
        <color indexed="63"/>
      </top>
      <bottom style="thin"/>
    </border>
    <border>
      <left style="thin"/>
      <right style="medium"/>
      <top style="medium"/>
      <bottom style="medium"/>
    </border>
    <border>
      <left style="medium"/>
      <right style="medium"/>
      <top style="hair"/>
      <bottom style="hair"/>
    </border>
    <border>
      <left style="medium"/>
      <right style="medium"/>
      <top style="medium"/>
      <bottom>
        <color indexed="63"/>
      </bottom>
    </border>
    <border>
      <left style="medium"/>
      <right style="medium"/>
      <top style="thin"/>
      <bottom style="hair"/>
    </border>
    <border>
      <left style="thin"/>
      <right style="thin"/>
      <top>
        <color indexed="63"/>
      </top>
      <bottom>
        <color indexed="63"/>
      </bottom>
    </border>
    <border>
      <left style="thin"/>
      <right>
        <color indexed="63"/>
      </right>
      <top style="thin"/>
      <bottom style="medium"/>
    </border>
    <border>
      <left style="medium"/>
      <right style="medium"/>
      <top style="hair"/>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color indexed="63"/>
      </top>
      <bottom style="hair"/>
    </border>
    <border>
      <left style="medium"/>
      <right style="thin"/>
      <top>
        <color indexed="63"/>
      </top>
      <bottom>
        <color indexed="63"/>
      </bottom>
    </border>
    <border>
      <left style="medium"/>
      <right style="thin"/>
      <top style="hair"/>
      <bottom style="medium"/>
    </border>
    <border>
      <left style="medium"/>
      <right>
        <color indexed="63"/>
      </right>
      <top style="medium"/>
      <bottom style="thin"/>
    </border>
    <border>
      <left>
        <color indexed="63"/>
      </left>
      <right>
        <color indexed="63"/>
      </right>
      <top style="thin"/>
      <bottom style="thin"/>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thin"/>
      <bottom style="medium"/>
    </border>
    <border>
      <left>
        <color indexed="63"/>
      </left>
      <right style="thin"/>
      <top style="thin"/>
      <bottom style="medium"/>
    </border>
    <border>
      <left style="medium"/>
      <right style="hair"/>
      <top style="thin"/>
      <bottom style="thin"/>
    </border>
    <border>
      <left style="hair"/>
      <right style="thin"/>
      <top style="thin"/>
      <bottom style="thin"/>
    </border>
    <border>
      <left>
        <color indexed="63"/>
      </left>
      <right style="medium"/>
      <top>
        <color indexed="63"/>
      </top>
      <bottom style="medium"/>
    </border>
    <border>
      <left>
        <color indexed="63"/>
      </left>
      <right style="medium"/>
      <top>
        <color indexed="63"/>
      </top>
      <bottom style="thin"/>
    </border>
    <border>
      <left style="hair"/>
      <right style="hair"/>
      <top style="thin"/>
      <bottom style="thin"/>
    </border>
    <border>
      <left style="hair"/>
      <right style="medium"/>
      <top style="thin"/>
      <bottom style="thin"/>
    </border>
    <border>
      <left>
        <color indexed="63"/>
      </left>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style="hair"/>
      <top style="thin"/>
      <bottom style="thin"/>
    </border>
    <border>
      <left>
        <color indexed="63"/>
      </left>
      <right style="medium"/>
      <top style="medium"/>
      <bottom>
        <color indexed="63"/>
      </bottom>
    </border>
    <border>
      <left style="medium"/>
      <right style="hair"/>
      <top style="thin"/>
      <bottom style="medium"/>
    </border>
    <border>
      <left style="hair"/>
      <right style="thin"/>
      <top style="thin"/>
      <bottom style="medium"/>
    </border>
    <border>
      <left style="medium"/>
      <right style="thin"/>
      <top style="medium"/>
      <bottom>
        <color indexed="63"/>
      </bottom>
    </border>
    <border>
      <left style="medium"/>
      <right style="thin"/>
      <top>
        <color indexed="63"/>
      </top>
      <bottom style="thin"/>
    </border>
    <border>
      <left>
        <color indexed="63"/>
      </left>
      <right style="medium"/>
      <top style="hair"/>
      <bottom style="hair"/>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color indexed="63"/>
      </left>
      <right style="medium"/>
      <top style="thin"/>
      <bottom style="hair"/>
    </border>
    <border>
      <left>
        <color indexed="63"/>
      </left>
      <right style="medium"/>
      <top style="hair"/>
      <bottom style="medium"/>
    </border>
    <border>
      <left>
        <color indexed="63"/>
      </left>
      <right style="medium"/>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thin"/>
      <bottom>
        <color indexed="63"/>
      </bottom>
    </border>
    <border>
      <left style="medium"/>
      <right>
        <color indexed="63"/>
      </right>
      <top>
        <color indexed="63"/>
      </top>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medium"/>
    </border>
    <border>
      <left style="medium"/>
      <right style="medium"/>
      <top style="thin"/>
      <bottom>
        <color indexed="63"/>
      </bottom>
    </border>
    <border>
      <left style="medium"/>
      <right style="medium"/>
      <top>
        <color indexed="63"/>
      </top>
      <bottom style="thin"/>
    </border>
    <border>
      <left>
        <color indexed="63"/>
      </left>
      <right style="thin"/>
      <top style="medium"/>
      <bottom style="medium"/>
    </border>
    <border>
      <left style="medium"/>
      <right style="medium"/>
      <top>
        <color indexed="63"/>
      </top>
      <bottom>
        <color indexed="63"/>
      </bottom>
    </border>
    <border>
      <left style="medium"/>
      <right style="medium"/>
      <top>
        <color indexed="63"/>
      </top>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style="medium"/>
    </border>
    <border>
      <left style="hair"/>
      <right style="medium"/>
      <top>
        <color indexed="63"/>
      </top>
      <bottom style="medium"/>
    </border>
    <border>
      <left style="medium"/>
      <right style="hair"/>
      <top style="medium"/>
      <bottom>
        <color indexed="63"/>
      </bottom>
    </border>
    <border>
      <left style="medium"/>
      <right style="hair"/>
      <top>
        <color indexed="63"/>
      </top>
      <bottom style="medium"/>
    </border>
    <border>
      <left style="medium"/>
      <right>
        <color indexed="63"/>
      </right>
      <top style="hair"/>
      <bottom>
        <color indexed="63"/>
      </bottom>
    </border>
    <border>
      <left style="medium"/>
      <right style="medium"/>
      <top style="medium"/>
      <bottom style="thin"/>
    </border>
    <border>
      <left style="medium"/>
      <right style="medium"/>
      <top style="thin"/>
      <bottom style="thin"/>
    </border>
    <border>
      <left style="thin"/>
      <right style="medium"/>
      <top>
        <color indexed="63"/>
      </top>
      <bottom style="thin"/>
    </border>
    <border>
      <left style="medium"/>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s>
  <cellStyleXfs count="1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31" fillId="3" borderId="0" applyNumberFormat="0" applyBorder="0" applyAlignment="0" applyProtection="0"/>
    <xf numFmtId="0" fontId="52" fillId="4" borderId="0" applyNumberFormat="0" applyBorder="0" applyAlignment="0" applyProtection="0"/>
    <xf numFmtId="0" fontId="31" fillId="5" borderId="0" applyNumberFormat="0" applyBorder="0" applyAlignment="0" applyProtection="0"/>
    <xf numFmtId="0" fontId="52" fillId="6" borderId="0" applyNumberFormat="0" applyBorder="0" applyAlignment="0" applyProtection="0"/>
    <xf numFmtId="0" fontId="31" fillId="7" borderId="0" applyNumberFormat="0" applyBorder="0" applyAlignment="0" applyProtection="0"/>
    <xf numFmtId="0" fontId="52" fillId="8" borderId="0" applyNumberFormat="0" applyBorder="0" applyAlignment="0" applyProtection="0"/>
    <xf numFmtId="0" fontId="31" fillId="9" borderId="0" applyNumberFormat="0" applyBorder="0" applyAlignment="0" applyProtection="0"/>
    <xf numFmtId="0" fontId="52" fillId="10" borderId="0" applyNumberFormat="0" applyBorder="0" applyAlignment="0" applyProtection="0"/>
    <xf numFmtId="0" fontId="31" fillId="11" borderId="0" applyNumberFormat="0" applyBorder="0" applyAlignment="0" applyProtection="0"/>
    <xf numFmtId="0" fontId="52" fillId="12" borderId="0" applyNumberFormat="0" applyBorder="0" applyAlignment="0" applyProtection="0"/>
    <xf numFmtId="0" fontId="31" fillId="13" borderId="0" applyNumberFormat="0" applyBorder="0" applyAlignment="0" applyProtection="0"/>
    <xf numFmtId="0" fontId="52" fillId="14" borderId="0" applyNumberFormat="0" applyBorder="0" applyAlignment="0" applyProtection="0"/>
    <xf numFmtId="0" fontId="31" fillId="15" borderId="0" applyNumberFormat="0" applyBorder="0" applyAlignment="0" applyProtection="0"/>
    <xf numFmtId="0" fontId="52" fillId="16" borderId="0" applyNumberFormat="0" applyBorder="0" applyAlignment="0" applyProtection="0"/>
    <xf numFmtId="0" fontId="31" fillId="17" borderId="0" applyNumberFormat="0" applyBorder="0" applyAlignment="0" applyProtection="0"/>
    <xf numFmtId="0" fontId="52" fillId="18" borderId="0" applyNumberFormat="0" applyBorder="0" applyAlignment="0" applyProtection="0"/>
    <xf numFmtId="0" fontId="31" fillId="19" borderId="0" applyNumberFormat="0" applyBorder="0" applyAlignment="0" applyProtection="0"/>
    <xf numFmtId="0" fontId="52" fillId="20" borderId="0" applyNumberFormat="0" applyBorder="0" applyAlignment="0" applyProtection="0"/>
    <xf numFmtId="0" fontId="31" fillId="21" borderId="0" applyNumberFormat="0" applyBorder="0" applyAlignment="0" applyProtection="0"/>
    <xf numFmtId="0" fontId="52" fillId="22" borderId="0" applyNumberFormat="0" applyBorder="0" applyAlignment="0" applyProtection="0"/>
    <xf numFmtId="0" fontId="31" fillId="23" borderId="0" applyNumberFormat="0" applyBorder="0" applyAlignment="0" applyProtection="0"/>
    <xf numFmtId="0" fontId="52" fillId="24" borderId="0" applyNumberFormat="0" applyBorder="0" applyAlignment="0" applyProtection="0"/>
    <xf numFmtId="0" fontId="31" fillId="25" borderId="0" applyNumberFormat="0" applyBorder="0" applyAlignment="0" applyProtection="0"/>
    <xf numFmtId="0" fontId="53" fillId="26" borderId="0" applyNumberFormat="0" applyBorder="0" applyAlignment="0" applyProtection="0"/>
    <xf numFmtId="0" fontId="32" fillId="26" borderId="0" applyNumberFormat="0" applyBorder="0" applyAlignment="0" applyProtection="0"/>
    <xf numFmtId="0" fontId="53" fillId="27" borderId="0" applyNumberFormat="0" applyBorder="0" applyAlignment="0" applyProtection="0"/>
    <xf numFmtId="0" fontId="32" fillId="27" borderId="0" applyNumberFormat="0" applyBorder="0" applyAlignment="0" applyProtection="0"/>
    <xf numFmtId="0" fontId="53" fillId="28" borderId="0" applyNumberFormat="0" applyBorder="0" applyAlignment="0" applyProtection="0"/>
    <xf numFmtId="0" fontId="32" fillId="28" borderId="0" applyNumberFormat="0" applyBorder="0" applyAlignment="0" applyProtection="0"/>
    <xf numFmtId="0" fontId="53" fillId="29" borderId="0" applyNumberFormat="0" applyBorder="0" applyAlignment="0" applyProtection="0"/>
    <xf numFmtId="0" fontId="32" fillId="29" borderId="0" applyNumberFormat="0" applyBorder="0" applyAlignment="0" applyProtection="0"/>
    <xf numFmtId="0" fontId="53" fillId="30" borderId="0" applyNumberFormat="0" applyBorder="0" applyAlignment="0" applyProtection="0"/>
    <xf numFmtId="0" fontId="32" fillId="30" borderId="0" applyNumberFormat="0" applyBorder="0" applyAlignment="0" applyProtection="0"/>
    <xf numFmtId="0" fontId="53" fillId="31" borderId="0" applyNumberFormat="0" applyBorder="0" applyAlignment="0" applyProtection="0"/>
    <xf numFmtId="0" fontId="32" fillId="31" borderId="0" applyNumberFormat="0" applyBorder="0" applyAlignment="0" applyProtection="0"/>
    <xf numFmtId="0" fontId="53" fillId="32" borderId="0" applyNumberFormat="0" applyBorder="0" applyAlignment="0" applyProtection="0"/>
    <xf numFmtId="0" fontId="32" fillId="32" borderId="0" applyNumberFormat="0" applyBorder="0" applyAlignment="0" applyProtection="0"/>
    <xf numFmtId="0" fontId="53" fillId="33" borderId="0" applyNumberFormat="0" applyBorder="0" applyAlignment="0" applyProtection="0"/>
    <xf numFmtId="0" fontId="32" fillId="33" borderId="0" applyNumberFormat="0" applyBorder="0" applyAlignment="0" applyProtection="0"/>
    <xf numFmtId="0" fontId="53" fillId="34" borderId="0" applyNumberFormat="0" applyBorder="0" applyAlignment="0" applyProtection="0"/>
    <xf numFmtId="0" fontId="32" fillId="34" borderId="0" applyNumberFormat="0" applyBorder="0" applyAlignment="0" applyProtection="0"/>
    <xf numFmtId="0" fontId="53" fillId="35" borderId="0" applyNumberFormat="0" applyBorder="0" applyAlignment="0" applyProtection="0"/>
    <xf numFmtId="0" fontId="32" fillId="35" borderId="0" applyNumberFormat="0" applyBorder="0" applyAlignment="0" applyProtection="0"/>
    <xf numFmtId="0" fontId="53" fillId="36" borderId="0" applyNumberFormat="0" applyBorder="0" applyAlignment="0" applyProtection="0"/>
    <xf numFmtId="0" fontId="32" fillId="36" borderId="0" applyNumberFormat="0" applyBorder="0" applyAlignment="0" applyProtection="0"/>
    <xf numFmtId="0" fontId="53" fillId="37" borderId="0" applyNumberFormat="0" applyBorder="0" applyAlignment="0" applyProtection="0"/>
    <xf numFmtId="0" fontId="32" fillId="37"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8" borderId="1" applyNumberFormat="0" applyAlignment="0" applyProtection="0"/>
    <xf numFmtId="0" fontId="2" fillId="38" borderId="1" applyNumberFormat="0" applyAlignment="0" applyProtection="0"/>
    <xf numFmtId="0" fontId="56" fillId="39" borderId="0" applyNumberFormat="0" applyBorder="0" applyAlignment="0" applyProtection="0"/>
    <xf numFmtId="0" fontId="56" fillId="39"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57" fillId="0" borderId="3" applyNumberFormat="0" applyFill="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4" applyNumberFormat="0" applyAlignment="0" applyProtection="0"/>
    <xf numFmtId="0" fontId="59" fillId="43" borderId="4" applyNumberFormat="0" applyAlignment="0" applyProtection="0"/>
    <xf numFmtId="0" fontId="60" fillId="0" borderId="0" applyNumberForma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33" fillId="0" borderId="9" applyNumberFormat="0" applyFill="0" applyAlignment="0" applyProtection="0"/>
    <xf numFmtId="0" fontId="65" fillId="43" borderId="10" applyNumberFormat="0" applyAlignment="0" applyProtection="0"/>
    <xf numFmtId="0" fontId="65" fillId="43" borderId="10"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44" borderId="4" applyNumberFormat="0" applyAlignment="0" applyProtection="0"/>
    <xf numFmtId="0" fontId="67" fillId="45" borderId="4" applyNumberFormat="0" applyAlignment="0" applyProtection="0"/>
    <xf numFmtId="0" fontId="0" fillId="0" borderId="0">
      <alignment vertical="center"/>
      <protection/>
    </xf>
    <xf numFmtId="0" fontId="20" fillId="0" borderId="0">
      <alignment vertical="center"/>
      <protection/>
    </xf>
    <xf numFmtId="0" fontId="20" fillId="0" borderId="0">
      <alignment vertical="center"/>
      <protection/>
    </xf>
    <xf numFmtId="0" fontId="4" fillId="0" borderId="0" applyNumberFormat="0" applyFill="0" applyBorder="0" applyAlignment="0" applyProtection="0"/>
    <xf numFmtId="0" fontId="68" fillId="46" borderId="0" applyNumberFormat="0" applyBorder="0" applyAlignment="0" applyProtection="0"/>
    <xf numFmtId="0" fontId="68" fillId="46" borderId="0" applyNumberFormat="0" applyBorder="0" applyAlignment="0" applyProtection="0"/>
  </cellStyleXfs>
  <cellXfs count="922">
    <xf numFmtId="0" fontId="0" fillId="0" borderId="0" xfId="0" applyAlignment="1">
      <alignment vertical="center"/>
    </xf>
    <xf numFmtId="0" fontId="2" fillId="0" borderId="0" xfId="0" applyFont="1" applyFill="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11" fillId="0" borderId="0" xfId="0" applyFont="1" applyAlignment="1">
      <alignment vertical="center"/>
    </xf>
    <xf numFmtId="0" fontId="16" fillId="0" borderId="0" xfId="0" applyFont="1" applyFill="1" applyBorder="1" applyAlignment="1">
      <alignment horizontal="center"/>
    </xf>
    <xf numFmtId="0" fontId="12" fillId="0" borderId="0" xfId="0" applyFont="1" applyBorder="1" applyAlignment="1">
      <alignment shrinkToFit="1"/>
    </xf>
    <xf numFmtId="0" fontId="9" fillId="0" borderId="12" xfId="0" applyFont="1" applyFill="1" applyBorder="1" applyAlignment="1">
      <alignment vertical="center"/>
    </xf>
    <xf numFmtId="0" fontId="14" fillId="0" borderId="0" xfId="0" applyFont="1" applyFill="1" applyBorder="1" applyAlignment="1">
      <alignment/>
    </xf>
    <xf numFmtId="0" fontId="14" fillId="0" borderId="0" xfId="0" applyFont="1" applyFill="1" applyBorder="1" applyAlignment="1">
      <alignment shrinkToFit="1"/>
    </xf>
    <xf numFmtId="0" fontId="11" fillId="0" borderId="0" xfId="0" applyFont="1" applyFill="1" applyBorder="1" applyAlignment="1">
      <alignment vertical="center"/>
    </xf>
    <xf numFmtId="185" fontId="9" fillId="0" borderId="13" xfId="0" applyNumberFormat="1" applyFont="1" applyFill="1" applyBorder="1" applyAlignment="1">
      <alignment vertical="center"/>
    </xf>
    <xf numFmtId="185" fontId="9" fillId="0" borderId="0" xfId="0" applyNumberFormat="1" applyFont="1" applyFill="1" applyBorder="1" applyAlignment="1">
      <alignment vertical="center"/>
    </xf>
    <xf numFmtId="180" fontId="9" fillId="0" borderId="14" xfId="0" applyNumberFormat="1" applyFont="1" applyFill="1" applyBorder="1" applyAlignment="1">
      <alignment vertical="center"/>
    </xf>
    <xf numFmtId="180" fontId="9" fillId="0" borderId="11" xfId="0" applyNumberFormat="1" applyFont="1" applyFill="1" applyBorder="1" applyAlignment="1">
      <alignment vertical="center"/>
    </xf>
    <xf numFmtId="185" fontId="9" fillId="0" borderId="15" xfId="0" applyNumberFormat="1" applyFont="1" applyFill="1" applyBorder="1" applyAlignment="1">
      <alignment vertical="center"/>
    </xf>
    <xf numFmtId="185" fontId="9" fillId="0" borderId="12"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5" xfId="0" applyNumberFormat="1" applyFont="1" applyFill="1" applyBorder="1" applyAlignment="1">
      <alignment vertical="center"/>
    </xf>
    <xf numFmtId="49" fontId="9" fillId="0" borderId="12"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13" xfId="0" applyNumberFormat="1" applyFont="1" applyFill="1" applyBorder="1" applyAlignment="1">
      <alignment vertical="center"/>
    </xf>
    <xf numFmtId="0" fontId="0" fillId="0" borderId="0" xfId="0" applyFont="1" applyFill="1" applyAlignment="1">
      <alignment/>
    </xf>
    <xf numFmtId="0" fontId="0" fillId="0" borderId="0" xfId="0" applyFont="1" applyAlignment="1">
      <alignment vertical="center" shrinkToFit="1"/>
    </xf>
    <xf numFmtId="0" fontId="0" fillId="0" borderId="0" xfId="0" applyFont="1" applyAlignment="1">
      <alignment vertical="center"/>
    </xf>
    <xf numFmtId="0" fontId="0" fillId="0" borderId="15" xfId="0" applyFont="1" applyBorder="1" applyAlignment="1">
      <alignment horizontal="right" shrinkToFit="1"/>
    </xf>
    <xf numFmtId="0" fontId="15" fillId="0" borderId="13" xfId="0" applyFont="1" applyBorder="1" applyAlignment="1">
      <alignment shrinkToFit="1"/>
    </xf>
    <xf numFmtId="0" fontId="0" fillId="0" borderId="16" xfId="0" applyFont="1" applyBorder="1" applyAlignment="1">
      <alignment horizontal="center" vertical="center" shrinkToFit="1"/>
    </xf>
    <xf numFmtId="0" fontId="0" fillId="0" borderId="11"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shrinkToFit="1"/>
    </xf>
    <xf numFmtId="0" fontId="0" fillId="0" borderId="0" xfId="0" applyFont="1" applyFill="1" applyBorder="1" applyAlignment="1">
      <alignment shrinkToFit="1"/>
    </xf>
    <xf numFmtId="0" fontId="0" fillId="0" borderId="0" xfId="0" applyFont="1" applyFill="1" applyAlignment="1">
      <alignment horizontal="right"/>
    </xf>
    <xf numFmtId="0" fontId="0" fillId="0" borderId="0" xfId="0" applyFont="1" applyFill="1" applyAlignment="1">
      <alignment vertical="center"/>
    </xf>
    <xf numFmtId="0" fontId="0" fillId="0" borderId="0" xfId="0" applyFont="1" applyFill="1" applyAlignment="1">
      <alignment horizontal="center"/>
    </xf>
    <xf numFmtId="0" fontId="0" fillId="0" borderId="11" xfId="0" applyFont="1" applyBorder="1" applyAlignment="1">
      <alignment vertical="center"/>
    </xf>
    <xf numFmtId="0" fontId="0" fillId="0" borderId="17" xfId="0" applyFont="1" applyBorder="1" applyAlignment="1">
      <alignment horizontal="right" vertical="center"/>
    </xf>
    <xf numFmtId="0" fontId="0" fillId="0" borderId="18" xfId="0" applyFont="1" applyBorder="1" applyAlignment="1">
      <alignment horizontal="left" vertical="center" shrinkToFit="1"/>
    </xf>
    <xf numFmtId="0" fontId="0" fillId="47" borderId="19" xfId="0" applyFont="1" applyFill="1" applyBorder="1" applyAlignment="1" applyProtection="1">
      <alignment vertical="center"/>
      <protection hidden="1"/>
    </xf>
    <xf numFmtId="0" fontId="0" fillId="47" borderId="20" xfId="0" applyFont="1" applyFill="1" applyBorder="1" applyAlignment="1" applyProtection="1">
      <alignment vertical="center"/>
      <protection hidden="1"/>
    </xf>
    <xf numFmtId="0" fontId="0" fillId="47" borderId="21" xfId="0" applyFont="1" applyFill="1" applyBorder="1" applyAlignment="1" applyProtection="1">
      <alignment vertical="center"/>
      <protection hidden="1"/>
    </xf>
    <xf numFmtId="0" fontId="0" fillId="47" borderId="20" xfId="0" applyFont="1" applyFill="1" applyBorder="1" applyAlignment="1" applyProtection="1">
      <alignment vertical="center"/>
      <protection hidden="1"/>
    </xf>
    <xf numFmtId="0" fontId="0" fillId="47" borderId="21" xfId="0" applyFont="1" applyFill="1" applyBorder="1" applyAlignment="1" applyProtection="1">
      <alignment vertical="center"/>
      <protection hidden="1"/>
    </xf>
    <xf numFmtId="0" fontId="0" fillId="47" borderId="22" xfId="0" applyFont="1" applyFill="1" applyBorder="1" applyAlignment="1" applyProtection="1">
      <alignment vertical="center"/>
      <protection hidden="1"/>
    </xf>
    <xf numFmtId="0" fontId="0" fillId="47" borderId="23" xfId="0" applyFont="1" applyFill="1" applyBorder="1" applyAlignment="1" applyProtection="1">
      <alignment vertical="center"/>
      <protection hidden="1"/>
    </xf>
    <xf numFmtId="0" fontId="0" fillId="0" borderId="0" xfId="0" applyFont="1" applyFill="1" applyBorder="1" applyAlignment="1">
      <alignment vertical="center"/>
    </xf>
    <xf numFmtId="0" fontId="0" fillId="48" borderId="24" xfId="0" applyFont="1" applyFill="1" applyBorder="1" applyAlignment="1" applyProtection="1">
      <alignment horizontal="left" shrinkToFit="1"/>
      <protection hidden="1"/>
    </xf>
    <xf numFmtId="0" fontId="0" fillId="48" borderId="25" xfId="0" applyFont="1" applyFill="1" applyBorder="1" applyAlignment="1" applyProtection="1">
      <alignment horizontal="left" shrinkToFit="1"/>
      <protection hidden="1"/>
    </xf>
    <xf numFmtId="0" fontId="0" fillId="0" borderId="0" xfId="0" applyFont="1" applyAlignment="1">
      <alignment vertical="center"/>
    </xf>
    <xf numFmtId="0" fontId="0" fillId="47" borderId="23" xfId="0" applyFont="1" applyFill="1" applyBorder="1" applyAlignment="1" applyProtection="1">
      <alignment vertical="center"/>
      <protection hidden="1"/>
    </xf>
    <xf numFmtId="0" fontId="0" fillId="47" borderId="21" xfId="0" applyFont="1" applyFill="1" applyBorder="1" applyAlignment="1" applyProtection="1">
      <alignment horizontal="left" vertical="center"/>
      <protection hidden="1"/>
    </xf>
    <xf numFmtId="0" fontId="0" fillId="47" borderId="26"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47" borderId="27" xfId="0" applyFont="1" applyFill="1" applyBorder="1" applyAlignment="1">
      <alignment vertical="center"/>
    </xf>
    <xf numFmtId="0" fontId="0" fillId="47" borderId="0" xfId="0" applyFont="1" applyFill="1" applyBorder="1" applyAlignment="1">
      <alignment horizontal="left" vertical="center"/>
    </xf>
    <xf numFmtId="0" fontId="0" fillId="47" borderId="28" xfId="0" applyFont="1" applyFill="1" applyBorder="1" applyAlignment="1">
      <alignment vertical="center"/>
    </xf>
    <xf numFmtId="0" fontId="0" fillId="47" borderId="29" xfId="0" applyFont="1" applyFill="1" applyBorder="1" applyAlignment="1">
      <alignment vertical="center"/>
    </xf>
    <xf numFmtId="0" fontId="0" fillId="47" borderId="30" xfId="0" applyFont="1" applyFill="1" applyBorder="1" applyAlignment="1">
      <alignment vertical="center"/>
    </xf>
    <xf numFmtId="0" fontId="0" fillId="49" borderId="31" xfId="0" applyFont="1" applyFill="1" applyBorder="1" applyAlignment="1">
      <alignment vertical="center"/>
    </xf>
    <xf numFmtId="0" fontId="0" fillId="47" borderId="19" xfId="0" applyFont="1" applyFill="1" applyBorder="1" applyAlignment="1">
      <alignment horizontal="center" vertical="center"/>
    </xf>
    <xf numFmtId="0" fontId="0" fillId="47" borderId="32" xfId="0" applyFont="1" applyFill="1" applyBorder="1" applyAlignment="1">
      <alignment vertical="center"/>
    </xf>
    <xf numFmtId="0" fontId="0" fillId="47" borderId="31" xfId="0" applyFont="1" applyFill="1" applyBorder="1" applyAlignment="1">
      <alignment vertical="center"/>
    </xf>
    <xf numFmtId="49" fontId="0" fillId="0" borderId="0" xfId="0" applyNumberFormat="1" applyFont="1" applyBorder="1" applyAlignment="1">
      <alignment vertical="center"/>
    </xf>
    <xf numFmtId="180"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47" borderId="33" xfId="0" applyFont="1" applyFill="1" applyBorder="1" applyAlignment="1">
      <alignment vertical="center"/>
    </xf>
    <xf numFmtId="0" fontId="0" fillId="47" borderId="34" xfId="0" applyFont="1" applyFill="1" applyBorder="1" applyAlignment="1">
      <alignment vertical="center"/>
    </xf>
    <xf numFmtId="49" fontId="0" fillId="0" borderId="11" xfId="0" applyNumberFormat="1" applyFont="1" applyBorder="1" applyAlignment="1">
      <alignment horizontal="left" vertical="center"/>
    </xf>
    <xf numFmtId="0" fontId="0" fillId="0" borderId="17" xfId="0" applyFont="1" applyBorder="1" applyAlignment="1">
      <alignment vertical="center"/>
    </xf>
    <xf numFmtId="0" fontId="0" fillId="0" borderId="17" xfId="0" applyFont="1" applyBorder="1" applyAlignment="1">
      <alignment horizontal="left" vertical="center"/>
    </xf>
    <xf numFmtId="0" fontId="0" fillId="0" borderId="12" xfId="0" applyFont="1" applyBorder="1" applyAlignment="1">
      <alignmen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47" borderId="19" xfId="0" applyFont="1" applyFill="1" applyBorder="1" applyAlignment="1">
      <alignment vertical="center"/>
    </xf>
    <xf numFmtId="0" fontId="0" fillId="47" borderId="35" xfId="0" applyFont="1" applyFill="1" applyBorder="1" applyAlignment="1">
      <alignment vertical="center"/>
    </xf>
    <xf numFmtId="0" fontId="0" fillId="0" borderId="36" xfId="0" applyFont="1" applyFill="1" applyBorder="1" applyAlignment="1">
      <alignment horizontal="center" vertical="center"/>
    </xf>
    <xf numFmtId="0" fontId="0" fillId="0" borderId="17" xfId="0" applyFont="1" applyFill="1" applyBorder="1" applyAlignment="1">
      <alignment horizontal="center" vertical="center"/>
    </xf>
    <xf numFmtId="0" fontId="0" fillId="47" borderId="37" xfId="0" applyFont="1" applyFill="1" applyBorder="1" applyAlignment="1">
      <alignment vertical="center"/>
    </xf>
    <xf numFmtId="0" fontId="0" fillId="0" borderId="11" xfId="0" applyNumberFormat="1"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47" borderId="12"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49" fontId="0" fillId="0" borderId="0" xfId="0" applyNumberFormat="1" applyFont="1" applyAlignment="1">
      <alignment vertical="center"/>
    </xf>
    <xf numFmtId="0" fontId="0" fillId="47" borderId="23" xfId="0" applyFont="1" applyFill="1" applyBorder="1" applyAlignment="1">
      <alignment vertical="center"/>
    </xf>
    <xf numFmtId="0" fontId="0" fillId="47" borderId="38" xfId="0" applyFont="1" applyFill="1" applyBorder="1" applyAlignment="1">
      <alignment vertical="center"/>
    </xf>
    <xf numFmtId="0" fontId="9" fillId="49" borderId="39" xfId="0" applyFont="1" applyFill="1" applyBorder="1" applyAlignment="1" applyProtection="1">
      <alignment vertical="center"/>
      <protection locked="0"/>
    </xf>
    <xf numFmtId="0" fontId="9" fillId="49" borderId="24" xfId="0" applyFont="1" applyFill="1" applyBorder="1" applyAlignment="1" applyProtection="1">
      <alignment vertical="center"/>
      <protection locked="0"/>
    </xf>
    <xf numFmtId="0" fontId="9" fillId="49" borderId="25" xfId="0" applyFont="1" applyFill="1" applyBorder="1" applyAlignment="1" applyProtection="1">
      <alignment vertical="center"/>
      <protection locked="0"/>
    </xf>
    <xf numFmtId="0" fontId="9" fillId="49" borderId="40" xfId="0" applyFont="1" applyFill="1" applyBorder="1" applyAlignment="1" applyProtection="1">
      <alignment vertical="center"/>
      <protection locked="0"/>
    </xf>
    <xf numFmtId="0" fontId="9" fillId="49" borderId="41" xfId="0" applyFont="1" applyFill="1" applyBorder="1" applyAlignment="1" applyProtection="1">
      <alignment vertical="center"/>
      <protection locked="0"/>
    </xf>
    <xf numFmtId="0" fontId="9" fillId="49" borderId="42" xfId="0" applyFont="1" applyFill="1" applyBorder="1" applyAlignment="1" applyProtection="1">
      <alignment vertical="center"/>
      <protection locked="0"/>
    </xf>
    <xf numFmtId="0" fontId="9" fillId="49" borderId="43" xfId="0" applyFont="1" applyFill="1" applyBorder="1" applyAlignment="1" applyProtection="1">
      <alignment vertical="center"/>
      <protection locked="0"/>
    </xf>
    <xf numFmtId="0" fontId="9" fillId="49" borderId="44" xfId="0" applyFont="1" applyFill="1" applyBorder="1" applyAlignment="1" applyProtection="1">
      <alignment vertical="center"/>
      <protection locked="0"/>
    </xf>
    <xf numFmtId="0" fontId="9" fillId="49" borderId="45" xfId="0" applyFont="1" applyFill="1" applyBorder="1" applyAlignment="1" applyProtection="1">
      <alignment vertical="center"/>
      <protection locked="0"/>
    </xf>
    <xf numFmtId="0" fontId="9" fillId="49" borderId="46" xfId="0" applyFont="1" applyFill="1" applyBorder="1" applyAlignment="1" applyProtection="1">
      <alignment vertical="center"/>
      <protection locked="0"/>
    </xf>
    <xf numFmtId="0" fontId="9" fillId="49" borderId="47" xfId="0" applyFont="1" applyFill="1" applyBorder="1" applyAlignment="1" applyProtection="1">
      <alignment vertical="center"/>
      <protection locked="0"/>
    </xf>
    <xf numFmtId="0" fontId="9" fillId="49" borderId="48" xfId="0" applyFont="1" applyFill="1" applyBorder="1" applyAlignment="1" applyProtection="1">
      <alignment vertical="center"/>
      <protection locked="0"/>
    </xf>
    <xf numFmtId="0" fontId="0" fillId="48" borderId="40" xfId="0" applyFont="1" applyFill="1" applyBorder="1" applyAlignment="1" applyProtection="1">
      <alignment vertical="center" shrinkToFit="1"/>
      <protection hidden="1"/>
    </xf>
    <xf numFmtId="0" fontId="0" fillId="48" borderId="24" xfId="0" applyFont="1" applyFill="1" applyBorder="1" applyAlignment="1" applyProtection="1">
      <alignment vertical="center" shrinkToFit="1"/>
      <protection hidden="1"/>
    </xf>
    <xf numFmtId="0" fontId="0" fillId="48" borderId="41" xfId="0" applyFont="1" applyFill="1" applyBorder="1" applyAlignment="1" applyProtection="1">
      <alignment vertical="center" shrinkToFit="1"/>
      <protection hidden="1"/>
    </xf>
    <xf numFmtId="0" fontId="0" fillId="48" borderId="25" xfId="0" applyFont="1" applyFill="1" applyBorder="1" applyAlignment="1" applyProtection="1">
      <alignment vertical="center" shrinkToFit="1"/>
      <protection hidden="1"/>
    </xf>
    <xf numFmtId="0" fontId="0" fillId="0" borderId="0" xfId="0" applyFont="1" applyFill="1" applyBorder="1" applyAlignment="1">
      <alignment horizontal="center" vertical="center"/>
    </xf>
    <xf numFmtId="0" fontId="18" fillId="0" borderId="0" xfId="0" applyFont="1" applyBorder="1" applyAlignment="1">
      <alignment horizontal="center" shrinkToFit="1"/>
    </xf>
    <xf numFmtId="0" fontId="0" fillId="0" borderId="0" xfId="0" applyFont="1" applyBorder="1" applyAlignment="1">
      <alignment horizontal="center" vertical="center"/>
    </xf>
    <xf numFmtId="0" fontId="9"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left" vertical="center"/>
    </xf>
    <xf numFmtId="0" fontId="8" fillId="0" borderId="17" xfId="0" applyFont="1" applyBorder="1" applyAlignment="1">
      <alignment horizontal="left" vertical="center"/>
    </xf>
    <xf numFmtId="0" fontId="9" fillId="49" borderId="11" xfId="0" applyFont="1" applyFill="1" applyBorder="1" applyAlignment="1" applyProtection="1">
      <alignment horizontal="left" vertical="center"/>
      <protection locked="0"/>
    </xf>
    <xf numFmtId="0" fontId="0" fillId="47" borderId="21" xfId="0" applyFont="1" applyFill="1" applyBorder="1" applyAlignment="1" applyProtection="1">
      <alignment horizontal="center" vertical="center"/>
      <protection hidden="1"/>
    </xf>
    <xf numFmtId="0" fontId="0" fillId="47" borderId="11" xfId="0" applyFont="1" applyFill="1" applyBorder="1" applyAlignment="1" applyProtection="1">
      <alignment horizontal="left" vertical="center"/>
      <protection hidden="1" locked="0"/>
    </xf>
    <xf numFmtId="0" fontId="0" fillId="47" borderId="11" xfId="0" applyFont="1" applyFill="1" applyBorder="1" applyAlignment="1" applyProtection="1">
      <alignment horizontal="center" vertical="center"/>
      <protection hidden="1" locked="0"/>
    </xf>
    <xf numFmtId="0" fontId="0" fillId="47" borderId="39" xfId="0" applyFont="1" applyFill="1" applyBorder="1" applyAlignment="1" applyProtection="1">
      <alignment horizontal="left" vertical="center"/>
      <protection hidden="1" locked="0"/>
    </xf>
    <xf numFmtId="0" fontId="0" fillId="48" borderId="40" xfId="0" applyFont="1" applyFill="1" applyBorder="1" applyAlignment="1" applyProtection="1">
      <alignment horizontal="left" vertical="center" shrinkToFit="1"/>
      <protection hidden="1"/>
    </xf>
    <xf numFmtId="0" fontId="0" fillId="48" borderId="24" xfId="0" applyFont="1" applyFill="1" applyBorder="1" applyAlignment="1" applyProtection="1">
      <alignment horizontal="left" vertical="center" shrinkToFit="1"/>
      <protection hidden="1"/>
    </xf>
    <xf numFmtId="0" fontId="0" fillId="48" borderId="41" xfId="0" applyFont="1" applyFill="1" applyBorder="1" applyAlignment="1" applyProtection="1">
      <alignment horizontal="left" vertical="center" shrinkToFit="1"/>
      <protection hidden="1"/>
    </xf>
    <xf numFmtId="0" fontId="0" fillId="48" borderId="25" xfId="0" applyFont="1" applyFill="1" applyBorder="1" applyAlignment="1" applyProtection="1">
      <alignment horizontal="left" vertical="center" shrinkToFit="1"/>
      <protection hidden="1"/>
    </xf>
    <xf numFmtId="0" fontId="0" fillId="48" borderId="27" xfId="0" applyNumberFormat="1" applyFont="1" applyFill="1" applyBorder="1" applyAlignment="1" applyProtection="1">
      <alignment horizontal="left" vertical="center"/>
      <protection hidden="1"/>
    </xf>
    <xf numFmtId="0" fontId="0" fillId="48" borderId="28" xfId="0" applyFont="1" applyFill="1" applyBorder="1" applyAlignment="1" applyProtection="1">
      <alignment horizontal="left" vertical="center"/>
      <protection hidden="1"/>
    </xf>
    <xf numFmtId="0" fontId="0" fillId="48" borderId="49" xfId="0" applyFont="1" applyFill="1" applyBorder="1" applyAlignment="1" applyProtection="1">
      <alignment horizontal="left" vertical="center"/>
      <protection hidden="1"/>
    </xf>
    <xf numFmtId="0" fontId="0" fillId="48" borderId="49" xfId="0" applyFont="1" applyFill="1" applyBorder="1" applyAlignment="1" applyProtection="1">
      <alignment horizontal="left" vertical="center" shrinkToFit="1"/>
      <protection hidden="1"/>
    </xf>
    <xf numFmtId="0" fontId="9" fillId="0" borderId="50" xfId="0" applyFont="1" applyBorder="1" applyAlignment="1">
      <alignment horizontal="center" shrinkToFit="1"/>
    </xf>
    <xf numFmtId="0" fontId="9" fillId="49" borderId="29" xfId="0" applyFont="1" applyFill="1" applyBorder="1" applyAlignment="1" applyProtection="1">
      <alignment horizontal="left" vertical="center"/>
      <protection hidden="1" locked="0"/>
    </xf>
    <xf numFmtId="0" fontId="9" fillId="49" borderId="28" xfId="0" applyFont="1" applyFill="1" applyBorder="1" applyAlignment="1" applyProtection="1">
      <alignment horizontal="left" vertical="center"/>
      <protection hidden="1" locked="0"/>
    </xf>
    <xf numFmtId="0" fontId="9" fillId="49" borderId="27" xfId="0" applyNumberFormat="1" applyFont="1" applyFill="1" applyBorder="1" applyAlignment="1" applyProtection="1">
      <alignment horizontal="left" vertical="center"/>
      <protection hidden="1" locked="0"/>
    </xf>
    <xf numFmtId="0" fontId="9" fillId="49" borderId="30" xfId="0" applyFont="1" applyFill="1" applyBorder="1" applyAlignment="1" applyProtection="1">
      <alignment horizontal="left" vertical="center"/>
      <protection hidden="1" locked="0"/>
    </xf>
    <xf numFmtId="0" fontId="9" fillId="49" borderId="51" xfId="0" applyNumberFormat="1" applyFont="1" applyFill="1" applyBorder="1" applyAlignment="1" applyProtection="1">
      <alignment horizontal="left" vertical="center"/>
      <protection locked="0"/>
    </xf>
    <xf numFmtId="0" fontId="10" fillId="50" borderId="0" xfId="0" applyFont="1" applyFill="1" applyAlignment="1">
      <alignment horizontal="left" vertical="center"/>
    </xf>
    <xf numFmtId="0" fontId="9" fillId="49" borderId="52" xfId="0" applyFont="1" applyFill="1" applyBorder="1" applyAlignment="1" applyProtection="1">
      <alignment vertical="center" shrinkToFit="1"/>
      <protection locked="0"/>
    </xf>
    <xf numFmtId="0" fontId="0" fillId="47" borderId="53" xfId="0" applyFont="1" applyFill="1" applyBorder="1" applyAlignment="1" applyProtection="1">
      <alignment vertical="center"/>
      <protection hidden="1"/>
    </xf>
    <xf numFmtId="0" fontId="9" fillId="49" borderId="54"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hidden="1"/>
    </xf>
    <xf numFmtId="0" fontId="9" fillId="0" borderId="0" xfId="0" applyFont="1" applyFill="1" applyBorder="1" applyAlignment="1" applyProtection="1">
      <alignment vertical="center" shrinkToFit="1"/>
      <protection locked="0"/>
    </xf>
    <xf numFmtId="0" fontId="9" fillId="0" borderId="0" xfId="0" applyFont="1" applyAlignment="1">
      <alignment vertical="center"/>
    </xf>
    <xf numFmtId="0" fontId="9" fillId="0" borderId="15" xfId="0" applyFont="1" applyFill="1" applyBorder="1" applyAlignment="1" applyProtection="1">
      <alignment vertical="center" shrinkToFit="1"/>
      <protection locked="0"/>
    </xf>
    <xf numFmtId="0" fontId="9" fillId="0" borderId="0"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24" fillId="0" borderId="0" xfId="0" applyFont="1" applyAlignment="1">
      <alignment vertical="center"/>
    </xf>
    <xf numFmtId="0" fontId="0" fillId="47" borderId="0" xfId="0" applyFill="1" applyAlignment="1">
      <alignment vertical="center"/>
    </xf>
    <xf numFmtId="0" fontId="21" fillId="47" borderId="0" xfId="97" applyFont="1" applyFill="1" applyAlignment="1">
      <alignment vertical="center" shrinkToFit="1"/>
      <protection/>
    </xf>
    <xf numFmtId="0" fontId="21" fillId="0" borderId="0" xfId="97" applyFont="1" applyAlignment="1">
      <alignment vertical="center" shrinkToFit="1"/>
      <protection/>
    </xf>
    <xf numFmtId="0" fontId="21" fillId="0" borderId="0" xfId="97" applyFont="1">
      <alignment vertical="center"/>
      <protection/>
    </xf>
    <xf numFmtId="0" fontId="21" fillId="0" borderId="0" xfId="97" applyFont="1" applyFill="1" applyAlignment="1">
      <alignment vertical="center"/>
      <protection/>
    </xf>
    <xf numFmtId="0" fontId="21" fillId="0" borderId="0" xfId="97" applyFont="1" applyFill="1" applyAlignment="1">
      <alignment horizontal="center" vertical="center"/>
      <protection/>
    </xf>
    <xf numFmtId="0" fontId="21" fillId="0" borderId="0" xfId="97" applyFont="1" applyFill="1" applyAlignment="1">
      <alignment horizontal="distributed" vertical="center"/>
      <protection/>
    </xf>
    <xf numFmtId="0" fontId="21" fillId="0" borderId="0" xfId="97" applyFont="1" applyFill="1" applyAlignment="1">
      <alignment horizontal="left" vertical="center" wrapText="1"/>
      <protection/>
    </xf>
    <xf numFmtId="0" fontId="21" fillId="47" borderId="0" xfId="97" applyFont="1" applyFill="1" applyAlignment="1">
      <alignment vertical="center"/>
      <protection/>
    </xf>
    <xf numFmtId="0" fontId="21" fillId="0" borderId="0" xfId="97" applyFont="1" applyAlignment="1">
      <alignment vertical="center"/>
      <protection/>
    </xf>
    <xf numFmtId="0" fontId="0" fillId="48" borderId="49" xfId="0" applyFont="1" applyFill="1" applyBorder="1" applyAlignment="1" applyProtection="1">
      <alignment horizontal="left" shrinkToFit="1"/>
      <protection hidden="1"/>
    </xf>
    <xf numFmtId="0" fontId="0" fillId="48" borderId="55" xfId="0" applyFont="1" applyFill="1" applyBorder="1" applyAlignment="1" applyProtection="1">
      <alignment vertical="center"/>
      <protection hidden="1"/>
    </xf>
    <xf numFmtId="0" fontId="9" fillId="49" borderId="55" xfId="0" applyFont="1" applyFill="1" applyBorder="1" applyAlignment="1" applyProtection="1">
      <alignment vertical="center"/>
      <protection locked="0"/>
    </xf>
    <xf numFmtId="0" fontId="0" fillId="48" borderId="49" xfId="0" applyFont="1" applyFill="1" applyBorder="1" applyAlignment="1" applyProtection="1">
      <alignment vertical="center"/>
      <protection hidden="1"/>
    </xf>
    <xf numFmtId="0" fontId="9" fillId="49" borderId="49" xfId="0" applyFont="1" applyFill="1" applyBorder="1" applyAlignment="1" applyProtection="1">
      <alignment vertical="center"/>
      <protection locked="0"/>
    </xf>
    <xf numFmtId="0" fontId="21" fillId="0" borderId="0" xfId="97" applyFont="1" applyFill="1" applyAlignment="1">
      <alignment vertical="top"/>
      <protection/>
    </xf>
    <xf numFmtId="0" fontId="21" fillId="0" borderId="0" xfId="97" applyFont="1" applyFill="1" applyAlignment="1">
      <alignment horizontal="right" vertical="top"/>
      <protection/>
    </xf>
    <xf numFmtId="0" fontId="21" fillId="0" borderId="0" xfId="97" applyFont="1" applyFill="1" applyAlignment="1">
      <alignment horizontal="left" vertical="center"/>
      <protection/>
    </xf>
    <xf numFmtId="0" fontId="21" fillId="0" borderId="0" xfId="97" applyFont="1" applyFill="1" applyAlignment="1">
      <alignment vertical="center" wrapText="1"/>
      <protection/>
    </xf>
    <xf numFmtId="0" fontId="0" fillId="0" borderId="0" xfId="0" applyFont="1" applyAlignment="1">
      <alignment horizontal="right" vertical="center"/>
    </xf>
    <xf numFmtId="0" fontId="0" fillId="0" borderId="0" xfId="0" applyFont="1" applyBorder="1" applyAlignment="1">
      <alignment horizontal="right" vertical="center"/>
    </xf>
    <xf numFmtId="0" fontId="6" fillId="0" borderId="0" xfId="0" applyFont="1" applyAlignment="1">
      <alignment horizontal="right" vertical="center"/>
    </xf>
    <xf numFmtId="0" fontId="0" fillId="0" borderId="0" xfId="0" applyFont="1" applyFill="1" applyAlignment="1">
      <alignment horizontal="right" vertical="center"/>
    </xf>
    <xf numFmtId="0" fontId="11" fillId="0" borderId="0" xfId="0" applyFont="1" applyAlignment="1">
      <alignment horizontal="right" vertical="center"/>
    </xf>
    <xf numFmtId="0" fontId="0" fillId="0" borderId="0" xfId="0" applyAlignment="1">
      <alignment horizontal="right" vertical="center"/>
    </xf>
    <xf numFmtId="0" fontId="2" fillId="0" borderId="0" xfId="0" applyFont="1" applyFill="1" applyAlignment="1">
      <alignment horizontal="right" vertical="center"/>
    </xf>
    <xf numFmtId="0" fontId="9" fillId="0" borderId="0" xfId="0" applyFont="1" applyAlignment="1">
      <alignment horizontal="right" vertical="center"/>
    </xf>
    <xf numFmtId="0" fontId="9" fillId="49" borderId="24" xfId="0" applyFont="1" applyFill="1" applyBorder="1" applyAlignment="1" applyProtection="1">
      <alignment horizontal="left" vertical="center"/>
      <protection locked="0"/>
    </xf>
    <xf numFmtId="0" fontId="9" fillId="49" borderId="25" xfId="0" applyFont="1" applyFill="1" applyBorder="1" applyAlignment="1" applyProtection="1">
      <alignment horizontal="left" vertical="center"/>
      <protection locked="0"/>
    </xf>
    <xf numFmtId="0" fontId="9" fillId="49" borderId="40" xfId="0" applyFont="1" applyFill="1" applyBorder="1" applyAlignment="1" applyProtection="1">
      <alignment horizontal="left" vertical="center"/>
      <protection locked="0"/>
    </xf>
    <xf numFmtId="0" fontId="9" fillId="49" borderId="41" xfId="0" applyFont="1" applyFill="1" applyBorder="1" applyAlignment="1" applyProtection="1">
      <alignment horizontal="left" vertical="center"/>
      <protection locked="0"/>
    </xf>
    <xf numFmtId="0" fontId="9" fillId="49" borderId="46" xfId="0" applyFont="1" applyFill="1" applyBorder="1" applyAlignment="1" applyProtection="1">
      <alignment vertical="center" shrinkToFit="1"/>
      <protection locked="0"/>
    </xf>
    <xf numFmtId="0" fontId="9" fillId="49" borderId="47" xfId="0" applyFont="1" applyFill="1" applyBorder="1" applyAlignment="1" applyProtection="1">
      <alignment vertical="center" shrinkToFit="1"/>
      <protection locked="0"/>
    </xf>
    <xf numFmtId="0" fontId="9" fillId="49" borderId="48" xfId="0" applyFont="1" applyFill="1" applyBorder="1" applyAlignment="1" applyProtection="1">
      <alignment vertical="center" shrinkToFit="1"/>
      <protection locked="0"/>
    </xf>
    <xf numFmtId="49" fontId="0" fillId="0" borderId="36" xfId="0" applyNumberFormat="1" applyFont="1" applyBorder="1" applyAlignment="1">
      <alignment vertical="center"/>
    </xf>
    <xf numFmtId="0" fontId="9" fillId="49" borderId="49" xfId="0" applyFont="1" applyFill="1" applyBorder="1" applyAlignment="1" applyProtection="1">
      <alignment horizontal="left" vertical="center"/>
      <protection hidden="1" locked="0"/>
    </xf>
    <xf numFmtId="0" fontId="27" fillId="51" borderId="31" xfId="0" applyFont="1" applyFill="1" applyBorder="1" applyAlignment="1">
      <alignment horizontal="center" vertical="center" shrinkToFit="1"/>
    </xf>
    <xf numFmtId="0" fontId="21" fillId="52" borderId="0" xfId="97" applyFont="1" applyFill="1" applyAlignment="1">
      <alignment vertical="center"/>
      <protection/>
    </xf>
    <xf numFmtId="0" fontId="20" fillId="0" borderId="0" xfId="97" applyFont="1" applyFill="1" applyAlignment="1">
      <alignment vertical="center"/>
      <protection/>
    </xf>
    <xf numFmtId="0" fontId="21" fillId="0" borderId="0" xfId="97" applyFont="1" applyFill="1" applyAlignment="1">
      <alignment horizontal="center" vertical="top"/>
      <protection/>
    </xf>
    <xf numFmtId="0" fontId="0" fillId="47" borderId="14" xfId="0" applyFont="1" applyFill="1" applyBorder="1" applyAlignment="1">
      <alignment horizontal="right" vertical="center"/>
    </xf>
    <xf numFmtId="0" fontId="0" fillId="47" borderId="14" xfId="0" applyFont="1" applyFill="1" applyBorder="1" applyAlignment="1" applyProtection="1">
      <alignment horizontal="right" vertical="center"/>
      <protection hidden="1"/>
    </xf>
    <xf numFmtId="0" fontId="0" fillId="0" borderId="0" xfId="0" applyFont="1" applyFill="1" applyBorder="1" applyAlignment="1">
      <alignment horizontal="center"/>
    </xf>
    <xf numFmtId="0" fontId="0" fillId="0" borderId="0" xfId="0" applyNumberFormat="1" applyFont="1" applyAlignment="1" quotePrefix="1">
      <alignment vertical="center"/>
    </xf>
    <xf numFmtId="0" fontId="28" fillId="0" borderId="0" xfId="97" applyFont="1" applyFill="1" applyAlignment="1">
      <alignment horizontal="left" vertical="center"/>
      <protection/>
    </xf>
    <xf numFmtId="0" fontId="21" fillId="52" borderId="0" xfId="97" applyFont="1" applyFill="1" applyAlignment="1">
      <alignment horizontal="left" vertical="top" wrapText="1"/>
      <protection/>
    </xf>
    <xf numFmtId="0" fontId="23" fillId="0" borderId="0" xfId="97" applyFont="1" applyFill="1" applyAlignment="1">
      <alignment vertical="center"/>
      <protection/>
    </xf>
    <xf numFmtId="0" fontId="21" fillId="0" borderId="0" xfId="97" applyFont="1" applyFill="1">
      <alignment vertical="center"/>
      <protection/>
    </xf>
    <xf numFmtId="0" fontId="28" fillId="0" borderId="0" xfId="97" applyFont="1" applyFill="1" applyAlignment="1">
      <alignment vertical="center"/>
      <protection/>
    </xf>
    <xf numFmtId="0" fontId="21" fillId="0" borderId="0" xfId="97" applyFont="1" applyFill="1" applyAlignment="1">
      <alignment horizontal="right" vertical="center"/>
      <protection/>
    </xf>
    <xf numFmtId="0" fontId="21" fillId="0" borderId="0" xfId="97" applyFont="1" applyFill="1" applyAlignment="1">
      <alignment vertical="center" shrinkToFit="1"/>
      <protection/>
    </xf>
    <xf numFmtId="0" fontId="21" fillId="0" borderId="0" xfId="97" applyFont="1" applyFill="1" applyAlignment="1">
      <alignment horizontal="left" vertical="center" shrinkToFit="1"/>
      <protection/>
    </xf>
    <xf numFmtId="0" fontId="21" fillId="52" borderId="0" xfId="97" applyFont="1" applyFill="1" applyAlignment="1">
      <alignment horizontal="left" vertical="center" wrapText="1"/>
      <protection/>
    </xf>
    <xf numFmtId="0" fontId="21" fillId="0" borderId="0" xfId="97" applyFont="1" applyFill="1" applyAlignment="1">
      <alignment horizontal="left" vertical="top"/>
      <protection/>
    </xf>
    <xf numFmtId="0" fontId="23" fillId="0" borderId="0" xfId="97" applyFont="1" applyFill="1" applyAlignment="1">
      <alignment wrapText="1"/>
      <protection/>
    </xf>
    <xf numFmtId="0" fontId="23" fillId="0" borderId="0" xfId="97" applyFont="1" applyFill="1" applyAlignment="1">
      <alignment/>
      <protection/>
    </xf>
    <xf numFmtId="0" fontId="30" fillId="47" borderId="0" xfId="97" applyFont="1" applyFill="1" applyAlignment="1">
      <alignment vertical="center" shrinkToFit="1"/>
      <protection/>
    </xf>
    <xf numFmtId="0" fontId="30" fillId="0" borderId="0" xfId="97" applyFont="1" applyFill="1" applyAlignment="1">
      <alignment vertical="center"/>
      <protection/>
    </xf>
    <xf numFmtId="0" fontId="30" fillId="0" borderId="0" xfId="97" applyFont="1">
      <alignment vertical="center"/>
      <protection/>
    </xf>
    <xf numFmtId="0" fontId="21" fillId="0" borderId="0" xfId="97" applyFont="1" applyFill="1" applyAlignment="1">
      <alignment vertical="top" shrinkToFit="1"/>
      <protection/>
    </xf>
    <xf numFmtId="0" fontId="21" fillId="0" borderId="0" xfId="97" applyFont="1" applyFill="1" applyAlignment="1">
      <alignment horizontal="right" vertical="center" shrinkToFit="1"/>
      <protection/>
    </xf>
    <xf numFmtId="0" fontId="22" fillId="47" borderId="0" xfId="97" applyFont="1" applyFill="1" applyAlignment="1">
      <alignment vertical="center" shrinkToFit="1"/>
      <protection/>
    </xf>
    <xf numFmtId="0" fontId="22" fillId="0" borderId="0" xfId="97" applyFont="1" applyFill="1" applyAlignment="1">
      <alignment horizontal="center" vertical="center"/>
      <protection/>
    </xf>
    <xf numFmtId="0" fontId="22" fillId="0" borderId="0" xfId="97" applyFont="1" applyFill="1" applyAlignment="1">
      <alignment horizontal="distributed" vertical="center"/>
      <protection/>
    </xf>
    <xf numFmtId="0" fontId="22" fillId="0" borderId="0" xfId="97" applyFont="1" applyFill="1" applyAlignment="1">
      <alignment vertical="center"/>
      <protection/>
    </xf>
    <xf numFmtId="0" fontId="22" fillId="0" borderId="0" xfId="98" applyFont="1" applyFill="1" applyBorder="1" applyAlignment="1">
      <alignment horizontal="left" vertical="center" wrapText="1"/>
      <protection/>
    </xf>
    <xf numFmtId="0" fontId="22" fillId="0" borderId="0" xfId="97" applyFont="1">
      <alignment vertical="center"/>
      <protection/>
    </xf>
    <xf numFmtId="0" fontId="29" fillId="0" borderId="0" xfId="97" applyFont="1">
      <alignment vertical="center"/>
      <protection/>
    </xf>
    <xf numFmtId="0" fontId="22" fillId="52" borderId="0" xfId="97" applyFont="1" applyFill="1" applyAlignment="1">
      <alignment horizontal="left" vertical="center" wrapText="1"/>
      <protection/>
    </xf>
    <xf numFmtId="0" fontId="21" fillId="0" borderId="0" xfId="97" applyFont="1" applyAlignment="1">
      <alignment horizontal="right" vertical="center"/>
      <protection/>
    </xf>
    <xf numFmtId="0" fontId="21" fillId="52" borderId="0" xfId="97" applyFont="1" applyFill="1" applyAlignment="1">
      <alignment horizontal="left" vertical="top"/>
      <protection/>
    </xf>
    <xf numFmtId="0" fontId="9" fillId="49" borderId="19" xfId="0" applyFont="1" applyFill="1" applyBorder="1" applyAlignment="1" applyProtection="1">
      <alignment horizontal="center" vertical="center" shrinkToFit="1"/>
      <protection locked="0"/>
    </xf>
    <xf numFmtId="0" fontId="0" fillId="47" borderId="19" xfId="0" applyFont="1" applyFill="1" applyBorder="1" applyAlignment="1">
      <alignment horizontal="center" vertical="center" shrinkToFit="1"/>
    </xf>
    <xf numFmtId="0" fontId="9" fillId="49" borderId="26" xfId="0" applyFont="1" applyFill="1" applyBorder="1" applyAlignment="1" applyProtection="1">
      <alignment horizontal="center" vertical="center" shrinkToFit="1"/>
      <protection locked="0"/>
    </xf>
    <xf numFmtId="0" fontId="9" fillId="49" borderId="56" xfId="0" applyFont="1" applyFill="1" applyBorder="1" applyAlignment="1" applyProtection="1">
      <alignment vertical="center" shrinkToFit="1"/>
      <protection locked="0"/>
    </xf>
    <xf numFmtId="0" fontId="9" fillId="49" borderId="38" xfId="0" applyFont="1" applyFill="1" applyBorder="1" applyAlignment="1" applyProtection="1">
      <alignment vertical="center" shrinkToFit="1"/>
      <protection locked="0"/>
    </xf>
    <xf numFmtId="0" fontId="0" fillId="0" borderId="0" xfId="0" applyAlignment="1">
      <alignment horizontal="right" vertical="top"/>
    </xf>
    <xf numFmtId="0" fontId="0" fillId="0" borderId="0" xfId="0" applyAlignment="1">
      <alignment horizontal="left" vertical="top"/>
    </xf>
    <xf numFmtId="0" fontId="0" fillId="0" borderId="22" xfId="0" applyFont="1" applyBorder="1" applyAlignment="1">
      <alignment vertical="center"/>
    </xf>
    <xf numFmtId="0" fontId="0" fillId="0" borderId="22" xfId="0" applyFont="1" applyBorder="1" applyAlignment="1">
      <alignment vertical="center" shrinkToFit="1"/>
    </xf>
    <xf numFmtId="0" fontId="0" fillId="0" borderId="12" xfId="0" applyFont="1" applyBorder="1" applyAlignment="1">
      <alignment vertical="center"/>
    </xf>
    <xf numFmtId="0" fontId="9" fillId="47" borderId="53" xfId="0" applyFont="1" applyFill="1" applyBorder="1" applyAlignment="1" applyProtection="1">
      <alignment horizontal="center" vertical="center"/>
      <protection hidden="1"/>
    </xf>
    <xf numFmtId="0" fontId="9" fillId="49" borderId="54" xfId="0" applyFont="1" applyFill="1" applyBorder="1" applyAlignment="1" applyProtection="1">
      <alignment horizontal="center" vertical="center" shrinkToFit="1"/>
      <protection locked="0"/>
    </xf>
    <xf numFmtId="0" fontId="9" fillId="49" borderId="52" xfId="0" applyFont="1" applyFill="1" applyBorder="1" applyAlignment="1" applyProtection="1">
      <alignment horizontal="center" vertical="center" shrinkToFit="1"/>
      <protection locked="0"/>
    </xf>
    <xf numFmtId="0" fontId="9" fillId="49" borderId="57" xfId="0" applyFont="1" applyFill="1" applyBorder="1" applyAlignment="1" applyProtection="1">
      <alignment horizontal="center" vertical="center" shrinkToFit="1"/>
      <protection locked="0"/>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34" fillId="0" borderId="0" xfId="0" applyFont="1" applyAlignment="1">
      <alignment horizontal="center" vertical="center"/>
    </xf>
    <xf numFmtId="0" fontId="20" fillId="0" borderId="0" xfId="0" applyFont="1" applyAlignment="1">
      <alignment horizontal="distributed" vertical="center"/>
    </xf>
    <xf numFmtId="0" fontId="13" fillId="0" borderId="0" xfId="96" applyFont="1">
      <alignment vertical="center"/>
      <protection/>
    </xf>
    <xf numFmtId="0" fontId="13" fillId="0" borderId="0" xfId="96" applyFont="1" applyAlignment="1">
      <alignment vertical="center"/>
      <protection/>
    </xf>
    <xf numFmtId="0" fontId="13" fillId="0" borderId="0" xfId="96" applyFont="1" applyFill="1" applyAlignment="1">
      <alignment horizontal="center" vertical="center"/>
      <protection/>
    </xf>
    <xf numFmtId="0" fontId="13" fillId="0" borderId="0" xfId="96" applyFont="1" applyFill="1">
      <alignment vertical="center"/>
      <protection/>
    </xf>
    <xf numFmtId="0" fontId="13" fillId="0" borderId="0" xfId="96" applyFont="1" applyFill="1" applyAlignment="1">
      <alignment horizontal="left" vertical="center"/>
      <protection/>
    </xf>
    <xf numFmtId="0" fontId="13" fillId="0" borderId="0" xfId="96" applyFont="1" applyFill="1" applyAlignment="1">
      <alignment vertical="center"/>
      <protection/>
    </xf>
    <xf numFmtId="0" fontId="35" fillId="0" borderId="0" xfId="96" applyFont="1" applyFill="1" applyAlignment="1">
      <alignment vertical="center"/>
      <protection/>
    </xf>
    <xf numFmtId="0" fontId="26" fillId="0" borderId="0" xfId="96" applyFont="1" applyFill="1" applyAlignment="1">
      <alignment vertical="center"/>
      <protection/>
    </xf>
    <xf numFmtId="0" fontId="26" fillId="0" borderId="0" xfId="96" applyFont="1" applyFill="1" applyAlignment="1">
      <alignment horizontal="center" vertical="center"/>
      <protection/>
    </xf>
    <xf numFmtId="0" fontId="13" fillId="0" borderId="0" xfId="96" applyFont="1" applyFill="1" applyAlignment="1">
      <alignment horizontal="justify" vertical="center"/>
      <protection/>
    </xf>
    <xf numFmtId="0" fontId="13" fillId="0" borderId="0" xfId="96" applyFont="1" applyFill="1" applyAlignment="1">
      <alignment vertical="center" wrapText="1"/>
      <protection/>
    </xf>
    <xf numFmtId="0" fontId="0" fillId="0" borderId="0" xfId="96" applyFont="1" applyFill="1">
      <alignment vertical="center"/>
      <protection/>
    </xf>
    <xf numFmtId="0" fontId="0" fillId="0" borderId="0" xfId="96" applyFont="1">
      <alignment vertical="center"/>
      <protection/>
    </xf>
    <xf numFmtId="0" fontId="0" fillId="0" borderId="0" xfId="96" applyFont="1" applyFill="1" applyAlignment="1">
      <alignment vertical="center" shrinkToFit="1"/>
      <protection/>
    </xf>
    <xf numFmtId="0" fontId="13" fillId="0" borderId="0" xfId="96" applyFont="1" applyFill="1" applyAlignment="1">
      <alignment vertical="center" shrinkToFit="1"/>
      <protection/>
    </xf>
    <xf numFmtId="0" fontId="13" fillId="0" borderId="0" xfId="96" applyFont="1" applyFill="1" applyAlignment="1">
      <alignment horizontal="left" vertical="center" wrapText="1"/>
      <protection/>
    </xf>
    <xf numFmtId="0" fontId="13" fillId="0" borderId="0" xfId="96" applyFont="1" applyFill="1" applyAlignment="1">
      <alignment vertical="top" wrapText="1"/>
      <protection/>
    </xf>
    <xf numFmtId="0" fontId="0" fillId="0" borderId="0" xfId="96" applyFont="1" applyFill="1" applyAlignment="1">
      <alignment vertical="center"/>
      <protection/>
    </xf>
    <xf numFmtId="0" fontId="0" fillId="0" borderId="42" xfId="96" applyFont="1" applyFill="1" applyBorder="1">
      <alignment vertical="center"/>
      <protection/>
    </xf>
    <xf numFmtId="0" fontId="0" fillId="0" borderId="58" xfId="96" applyFont="1" applyFill="1" applyBorder="1" applyAlignment="1">
      <alignment vertical="center"/>
      <protection/>
    </xf>
    <xf numFmtId="0" fontId="0" fillId="0" borderId="27" xfId="96" applyFont="1" applyFill="1" applyBorder="1" applyAlignment="1">
      <alignment vertical="center"/>
      <protection/>
    </xf>
    <xf numFmtId="0" fontId="0" fillId="0" borderId="0" xfId="96" applyFont="1" applyFill="1" applyBorder="1" applyAlignment="1">
      <alignment vertical="center"/>
      <protection/>
    </xf>
    <xf numFmtId="0" fontId="0" fillId="0" borderId="0" xfId="96" applyFont="1" applyFill="1" applyBorder="1">
      <alignment vertical="center"/>
      <protection/>
    </xf>
    <xf numFmtId="0" fontId="0" fillId="0" borderId="59" xfId="96" applyFont="1" applyFill="1" applyBorder="1">
      <alignment vertical="center"/>
      <protection/>
    </xf>
    <xf numFmtId="0" fontId="0" fillId="0" borderId="60" xfId="96" applyFont="1" applyFill="1" applyBorder="1" applyAlignment="1">
      <alignment vertical="center"/>
      <protection/>
    </xf>
    <xf numFmtId="0" fontId="13" fillId="0" borderId="0" xfId="96" applyFont="1" applyBorder="1">
      <alignment vertical="center"/>
      <protection/>
    </xf>
    <xf numFmtId="0" fontId="15" fillId="0" borderId="0" xfId="97" applyFont="1" applyFill="1" applyBorder="1" applyAlignment="1">
      <alignment vertical="center"/>
      <protection/>
    </xf>
    <xf numFmtId="0" fontId="15" fillId="0" borderId="0" xfId="97" applyFont="1" applyFill="1" applyAlignment="1">
      <alignment vertical="center"/>
      <protection/>
    </xf>
    <xf numFmtId="0" fontId="15" fillId="0" borderId="0" xfId="97" applyFont="1" applyFill="1" applyAlignment="1">
      <alignment vertical="center" wrapText="1"/>
      <protection/>
    </xf>
    <xf numFmtId="0" fontId="15" fillId="0" borderId="0" xfId="97" applyFont="1" applyFill="1" applyBorder="1" applyAlignment="1">
      <alignment vertical="center" wrapText="1"/>
      <protection/>
    </xf>
    <xf numFmtId="0" fontId="15" fillId="0" borderId="58" xfId="96" applyFont="1" applyFill="1" applyBorder="1" applyAlignment="1">
      <alignment vertical="center"/>
      <protection/>
    </xf>
    <xf numFmtId="0" fontId="0" fillId="0" borderId="58" xfId="96" applyFont="1" applyFill="1" applyBorder="1">
      <alignment vertical="center"/>
      <protection/>
    </xf>
    <xf numFmtId="0" fontId="0" fillId="0" borderId="27" xfId="96" applyFont="1" applyFill="1" applyBorder="1">
      <alignment vertical="center"/>
      <protection/>
    </xf>
    <xf numFmtId="0" fontId="0" fillId="0" borderId="61" xfId="96" applyFont="1" applyFill="1" applyBorder="1">
      <alignment vertical="center"/>
      <protection/>
    </xf>
    <xf numFmtId="0" fontId="0" fillId="0" borderId="50" xfId="96" applyFont="1" applyFill="1" applyBorder="1" applyAlignment="1">
      <alignment vertical="center"/>
      <protection/>
    </xf>
    <xf numFmtId="0" fontId="0" fillId="0" borderId="50" xfId="96" applyFont="1" applyFill="1" applyBorder="1" applyAlignment="1">
      <alignment horizontal="center" vertical="center"/>
      <protection/>
    </xf>
    <xf numFmtId="0" fontId="0" fillId="0" borderId="62" xfId="96" applyFont="1" applyFill="1" applyBorder="1" applyAlignment="1">
      <alignment horizontal="center" vertical="center"/>
      <protection/>
    </xf>
    <xf numFmtId="0" fontId="13" fillId="0" borderId="0" xfId="96" applyFont="1" applyFill="1" applyBorder="1" applyAlignment="1">
      <alignment vertical="center"/>
      <protection/>
    </xf>
    <xf numFmtId="0" fontId="13" fillId="0" borderId="0" xfId="96" applyFont="1" applyFill="1" applyBorder="1">
      <alignment vertical="center"/>
      <protection/>
    </xf>
    <xf numFmtId="0" fontId="13" fillId="0" borderId="0" xfId="96" applyFont="1" applyFill="1" applyBorder="1" applyAlignment="1">
      <alignment vertical="center" shrinkToFit="1"/>
      <protection/>
    </xf>
    <xf numFmtId="0" fontId="13" fillId="0" borderId="0" xfId="96" applyFont="1" applyBorder="1" applyAlignment="1">
      <alignment vertical="center"/>
      <protection/>
    </xf>
    <xf numFmtId="0" fontId="13" fillId="0" borderId="0" xfId="96" applyFont="1" applyBorder="1" applyAlignment="1">
      <alignment horizontal="justify" vertical="center"/>
      <protection/>
    </xf>
    <xf numFmtId="0" fontId="0" fillId="0" borderId="0" xfId="96" applyFont="1" applyFill="1" applyAlignment="1">
      <alignment horizontal="right" vertical="center"/>
      <protection/>
    </xf>
    <xf numFmtId="0" fontId="0" fillId="0" borderId="0" xfId="96" applyFont="1" applyFill="1" applyBorder="1" applyAlignment="1">
      <alignment horizontal="center" vertical="center"/>
      <protection/>
    </xf>
    <xf numFmtId="0" fontId="0" fillId="0" borderId="0" xfId="0" applyAlignment="1">
      <alignment horizontal="center" vertical="center"/>
    </xf>
    <xf numFmtId="0" fontId="9" fillId="51" borderId="31"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quotePrefix="1">
      <alignment horizontal="center" vertical="center"/>
    </xf>
    <xf numFmtId="0" fontId="0" fillId="47" borderId="63" xfId="0" applyFont="1" applyFill="1" applyBorder="1" applyAlignment="1" applyProtection="1">
      <alignment horizontal="center" vertical="center"/>
      <protection hidden="1"/>
    </xf>
    <xf numFmtId="0" fontId="0" fillId="48" borderId="64" xfId="0" applyFont="1" applyFill="1" applyBorder="1" applyAlignment="1" applyProtection="1">
      <alignment horizontal="center" vertical="center"/>
      <protection hidden="1"/>
    </xf>
    <xf numFmtId="0" fontId="0" fillId="48" borderId="65" xfId="0" applyFont="1" applyFill="1" applyBorder="1" applyAlignment="1" applyProtection="1">
      <alignment horizontal="center" vertical="center"/>
      <protection hidden="1"/>
    </xf>
    <xf numFmtId="0" fontId="0" fillId="48" borderId="37" xfId="0" applyFont="1" applyFill="1" applyBorder="1" applyAlignment="1" applyProtection="1">
      <alignment horizontal="center" vertical="center"/>
      <protection hidden="1"/>
    </xf>
    <xf numFmtId="0" fontId="9" fillId="49" borderId="31" xfId="0" applyFont="1" applyFill="1" applyBorder="1" applyAlignment="1">
      <alignment vertical="center"/>
    </xf>
    <xf numFmtId="0" fontId="9" fillId="0" borderId="0" xfId="0" applyFont="1" applyAlignment="1">
      <alignment horizontal="center" vertical="center"/>
    </xf>
    <xf numFmtId="0" fontId="9" fillId="49" borderId="57" xfId="0" applyFont="1" applyFill="1" applyBorder="1" applyAlignment="1" applyProtection="1">
      <alignment vertical="center" shrinkToFit="1"/>
      <protection locked="0"/>
    </xf>
    <xf numFmtId="0" fontId="0" fillId="49" borderId="64" xfId="0" applyFont="1" applyFill="1" applyBorder="1" applyAlignment="1" applyProtection="1">
      <alignment horizontal="center" vertical="center"/>
      <protection locked="0"/>
    </xf>
    <xf numFmtId="0" fontId="0" fillId="49" borderId="65" xfId="0" applyFont="1" applyFill="1" applyBorder="1" applyAlignment="1" applyProtection="1">
      <alignment horizontal="center" vertical="center"/>
      <protection locked="0"/>
    </xf>
    <xf numFmtId="0" fontId="0" fillId="49" borderId="66" xfId="0" applyFont="1" applyFill="1" applyBorder="1" applyAlignment="1" applyProtection="1">
      <alignment horizontal="center" vertical="center"/>
      <protection locked="0"/>
    </xf>
    <xf numFmtId="0" fontId="0" fillId="49" borderId="67" xfId="0" applyFont="1" applyFill="1" applyBorder="1" applyAlignment="1" applyProtection="1">
      <alignment horizontal="center" vertical="center"/>
      <protection locked="0"/>
    </xf>
    <xf numFmtId="0" fontId="0" fillId="49" borderId="68" xfId="0" applyFont="1" applyFill="1" applyBorder="1" applyAlignment="1" applyProtection="1">
      <alignment horizontal="center" vertical="center"/>
      <protection locked="0"/>
    </xf>
    <xf numFmtId="0" fontId="0" fillId="0" borderId="0" xfId="96" applyFont="1" applyFill="1" applyAlignment="1">
      <alignment horizontal="right" vertical="center"/>
      <protection/>
    </xf>
    <xf numFmtId="0" fontId="0" fillId="47" borderId="18" xfId="0" applyFont="1" applyFill="1" applyBorder="1" applyAlignment="1">
      <alignment horizontal="center" vertical="center" shrinkToFit="1"/>
    </xf>
    <xf numFmtId="0" fontId="0" fillId="0" borderId="0" xfId="0" applyFont="1" applyFill="1" applyBorder="1" applyAlignment="1">
      <alignment vertical="center"/>
    </xf>
    <xf numFmtId="0" fontId="30" fillId="0" borderId="0" xfId="97" applyFont="1" applyFill="1">
      <alignment vertical="center"/>
      <protection/>
    </xf>
    <xf numFmtId="0" fontId="22" fillId="0" borderId="0" xfId="97" applyFont="1" applyFill="1">
      <alignment vertical="center"/>
      <protection/>
    </xf>
    <xf numFmtId="0" fontId="21" fillId="47" borderId="0" xfId="97" applyFont="1" applyFill="1" applyAlignment="1">
      <alignment shrinkToFit="1"/>
      <protection/>
    </xf>
    <xf numFmtId="0" fontId="21" fillId="0" borderId="0" xfId="97" applyFont="1" applyFill="1" applyAlignment="1">
      <alignment/>
      <protection/>
    </xf>
    <xf numFmtId="0" fontId="21" fillId="0" borderId="0" xfId="97" applyFont="1" applyFill="1" applyAlignment="1">
      <alignment horizontal="left"/>
      <protection/>
    </xf>
    <xf numFmtId="0" fontId="21" fillId="0" borderId="0" xfId="97" applyFont="1" applyAlignment="1">
      <alignment/>
      <protection/>
    </xf>
    <xf numFmtId="0" fontId="21" fillId="0" borderId="0" xfId="97" applyFont="1" applyAlignment="1">
      <alignment horizontal="right"/>
      <protection/>
    </xf>
    <xf numFmtId="0" fontId="21" fillId="47" borderId="0" xfId="97" applyFont="1" applyFill="1" applyAlignment="1">
      <alignment/>
      <protection/>
    </xf>
    <xf numFmtId="0" fontId="21" fillId="0" borderId="0" xfId="97" applyFont="1" applyFill="1" applyAlignment="1">
      <alignment horizontal="right"/>
      <protection/>
    </xf>
    <xf numFmtId="0" fontId="21" fillId="52" borderId="0" xfId="97" applyFont="1" applyFill="1" applyAlignment="1">
      <alignment horizontal="left"/>
      <protection/>
    </xf>
    <xf numFmtId="0" fontId="21" fillId="0" borderId="0" xfId="97" applyFont="1" applyFill="1" applyAlignment="1">
      <alignment horizontal="left" vertical="top" wrapText="1"/>
      <protection/>
    </xf>
    <xf numFmtId="0" fontId="18" fillId="0" borderId="0" xfId="0" applyFont="1" applyAlignment="1">
      <alignment horizontal="center" vertical="center" shrinkToFit="1"/>
    </xf>
    <xf numFmtId="0" fontId="21" fillId="0" borderId="0" xfId="97" applyFont="1" applyFill="1" applyAlignment="1">
      <alignment horizontal="center" vertical="center"/>
      <protection/>
    </xf>
    <xf numFmtId="0" fontId="21" fillId="0" borderId="0" xfId="97" applyFont="1" applyFill="1" applyAlignment="1">
      <alignment horizontal="distributed" vertical="center"/>
      <protection/>
    </xf>
    <xf numFmtId="0" fontId="21" fillId="0" borderId="0" xfId="97" applyFont="1" applyFill="1" applyAlignment="1">
      <alignment horizontal="left" vertical="center"/>
      <protection/>
    </xf>
    <xf numFmtId="0" fontId="21" fillId="0" borderId="0" xfId="97" applyFont="1" applyFill="1" applyAlignment="1">
      <alignment horizontal="left" vertical="top" wrapText="1"/>
      <protection/>
    </xf>
    <xf numFmtId="0" fontId="21" fillId="0" borderId="0" xfId="97" applyFont="1" applyFill="1" applyAlignment="1">
      <alignment horizontal="left" vertical="center" shrinkToFit="1"/>
      <protection/>
    </xf>
    <xf numFmtId="0" fontId="25" fillId="0" borderId="0" xfId="70" applyFont="1" applyAlignment="1" applyProtection="1">
      <alignment horizontal="center" vertical="center" shrinkToFit="1"/>
      <protection/>
    </xf>
    <xf numFmtId="0" fontId="13" fillId="0" borderId="0" xfId="70" applyFont="1" applyAlignment="1" applyProtection="1">
      <alignment horizontal="center" vertical="center" shrinkToFit="1"/>
      <protection/>
    </xf>
    <xf numFmtId="0" fontId="21" fillId="0" borderId="0" xfId="97" applyFont="1" applyFill="1" applyAlignment="1">
      <alignment horizontal="left" wrapText="1" shrinkToFit="1"/>
      <protection/>
    </xf>
    <xf numFmtId="0" fontId="21" fillId="0" borderId="0" xfId="97" applyFont="1" applyFill="1" applyAlignment="1">
      <alignment horizontal="left" vertical="center" wrapText="1"/>
      <protection/>
    </xf>
    <xf numFmtId="0" fontId="25" fillId="0" borderId="0" xfId="70" applyNumberFormat="1" applyFont="1" applyAlignment="1" applyProtection="1">
      <alignment horizontal="center" vertical="center" shrinkToFit="1"/>
      <protection/>
    </xf>
    <xf numFmtId="0" fontId="14" fillId="0" borderId="0" xfId="70" applyNumberFormat="1" applyFont="1" applyAlignment="1" applyProtection="1">
      <alignment horizontal="center" vertical="center" shrinkToFit="1"/>
      <protection/>
    </xf>
    <xf numFmtId="0" fontId="21" fillId="0" borderId="0" xfId="97" applyFont="1" applyFill="1" applyAlignment="1">
      <alignment horizontal="distributed" vertical="center" shrinkToFit="1"/>
      <protection/>
    </xf>
    <xf numFmtId="0" fontId="21" fillId="0" borderId="0" xfId="97" applyFont="1" applyFill="1" applyAlignment="1">
      <alignment horizontal="center" vertical="top"/>
      <protection/>
    </xf>
    <xf numFmtId="0" fontId="21" fillId="0" borderId="0" xfId="97" applyFont="1" applyFill="1" applyAlignment="1">
      <alignment horizontal="left" vertical="top" shrinkToFit="1"/>
      <protection/>
    </xf>
    <xf numFmtId="0" fontId="21" fillId="0" borderId="0" xfId="97" applyFont="1" applyFill="1" applyAlignment="1" quotePrefix="1">
      <alignment horizontal="center" vertical="top"/>
      <protection/>
    </xf>
    <xf numFmtId="0" fontId="23" fillId="0" borderId="0" xfId="97" applyFont="1" applyFill="1" applyAlignment="1">
      <alignment horizontal="distributed"/>
      <protection/>
    </xf>
    <xf numFmtId="0" fontId="23" fillId="0" borderId="0" xfId="97" applyFont="1" applyFill="1" applyAlignment="1">
      <alignment horizontal="center" vertical="center"/>
      <protection/>
    </xf>
    <xf numFmtId="0" fontId="23" fillId="0" borderId="0" xfId="97" applyFont="1" applyFill="1" applyAlignment="1">
      <alignment horizontal="center"/>
      <protection/>
    </xf>
    <xf numFmtId="0" fontId="21" fillId="0" borderId="0" xfId="97" applyFont="1" applyFill="1" applyAlignment="1">
      <alignment horizontal="distributed"/>
      <protection/>
    </xf>
    <xf numFmtId="0" fontId="28" fillId="0" borderId="0" xfId="97" applyFont="1" applyFill="1" applyAlignment="1">
      <alignment horizontal="left" vertical="center"/>
      <protection/>
    </xf>
    <xf numFmtId="0" fontId="21" fillId="52" borderId="0" xfId="97" applyFont="1" applyFill="1" applyAlignment="1">
      <alignment horizontal="left" vertical="center" wrapText="1"/>
      <protection/>
    </xf>
    <xf numFmtId="0" fontId="21" fillId="52" borderId="0" xfId="97" applyFont="1" applyFill="1" applyAlignment="1">
      <alignment horizontal="left" vertical="center"/>
      <protection/>
    </xf>
    <xf numFmtId="0" fontId="21" fillId="0" borderId="0" xfId="97" applyFont="1" applyFill="1" applyAlignment="1">
      <alignment horizontal="distributed" vertical="top"/>
      <protection/>
    </xf>
    <xf numFmtId="0" fontId="21" fillId="0" borderId="0" xfId="97" applyFont="1" applyFill="1" applyAlignment="1" quotePrefix="1">
      <alignment horizontal="center" vertical="center"/>
      <protection/>
    </xf>
    <xf numFmtId="0" fontId="21" fillId="0" borderId="0" xfId="97" applyFont="1" applyFill="1" applyAlignment="1">
      <alignment horizontal="left"/>
      <protection/>
    </xf>
    <xf numFmtId="0" fontId="21" fillId="0" borderId="0" xfId="97" applyFont="1" applyAlignment="1">
      <alignment horizontal="left" vertical="center"/>
      <protection/>
    </xf>
    <xf numFmtId="0" fontId="21" fillId="0" borderId="0" xfId="97" applyFont="1" applyFill="1" applyAlignment="1">
      <alignment vertical="top" shrinkToFit="1"/>
      <protection/>
    </xf>
    <xf numFmtId="0" fontId="21" fillId="0" borderId="42" xfId="98" applyFont="1" applyFill="1" applyBorder="1" applyAlignment="1">
      <alignment horizontal="left" vertical="center" wrapText="1"/>
      <protection/>
    </xf>
    <xf numFmtId="0" fontId="21" fillId="0" borderId="58" xfId="98" applyFont="1" applyFill="1" applyBorder="1" applyAlignment="1">
      <alignment horizontal="left" vertical="center" wrapText="1"/>
      <protection/>
    </xf>
    <xf numFmtId="0" fontId="21" fillId="0" borderId="27" xfId="98" applyFont="1" applyFill="1" applyBorder="1" applyAlignment="1">
      <alignment horizontal="left" vertical="center" wrapText="1"/>
      <protection/>
    </xf>
    <xf numFmtId="0" fontId="21" fillId="0" borderId="59" xfId="98" applyFont="1" applyFill="1" applyBorder="1" applyAlignment="1">
      <alignment horizontal="left" vertical="center" wrapText="1"/>
      <protection/>
    </xf>
    <xf numFmtId="0" fontId="21" fillId="0" borderId="0" xfId="98" applyFont="1" applyFill="1" applyBorder="1" applyAlignment="1">
      <alignment horizontal="left" vertical="center" wrapText="1"/>
      <protection/>
    </xf>
    <xf numFmtId="0" fontId="21" fillId="0" borderId="60" xfId="98" applyFont="1" applyFill="1" applyBorder="1" applyAlignment="1">
      <alignment horizontal="left" vertical="center" wrapText="1"/>
      <protection/>
    </xf>
    <xf numFmtId="0" fontId="21" fillId="0" borderId="61" xfId="98" applyFont="1" applyFill="1" applyBorder="1" applyAlignment="1">
      <alignment horizontal="left" vertical="center" wrapText="1"/>
      <protection/>
    </xf>
    <xf numFmtId="0" fontId="21" fillId="0" borderId="50" xfId="98" applyFont="1" applyFill="1" applyBorder="1" applyAlignment="1">
      <alignment horizontal="left" vertical="center" wrapText="1"/>
      <protection/>
    </xf>
    <xf numFmtId="0" fontId="21" fillId="0" borderId="62" xfId="98" applyFont="1" applyFill="1" applyBorder="1" applyAlignment="1">
      <alignment horizontal="left" vertical="center" wrapText="1"/>
      <protection/>
    </xf>
    <xf numFmtId="0" fontId="9" fillId="49" borderId="20" xfId="0" applyFont="1" applyFill="1" applyBorder="1" applyAlignment="1" applyProtection="1">
      <alignment horizontal="left" vertical="center" shrinkToFit="1"/>
      <protection locked="0"/>
    </xf>
    <xf numFmtId="0" fontId="9" fillId="49" borderId="22" xfId="0" applyFont="1" applyFill="1" applyBorder="1" applyAlignment="1" applyProtection="1">
      <alignment horizontal="left" vertical="center" shrinkToFit="1"/>
      <protection locked="0"/>
    </xf>
    <xf numFmtId="0" fontId="9" fillId="49" borderId="21" xfId="0" applyFont="1" applyFill="1" applyBorder="1" applyAlignment="1" applyProtection="1">
      <alignment horizontal="left" vertical="center" shrinkToFit="1"/>
      <protection locked="0"/>
    </xf>
    <xf numFmtId="185" fontId="9" fillId="49" borderId="56" xfId="0" applyNumberFormat="1" applyFont="1" applyFill="1" applyBorder="1" applyAlignment="1" applyProtection="1">
      <alignment horizontal="left" vertical="center"/>
      <protection locked="0"/>
    </xf>
    <xf numFmtId="185" fontId="9" fillId="49" borderId="18" xfId="0" applyNumberFormat="1" applyFont="1" applyFill="1" applyBorder="1" applyAlignment="1" applyProtection="1">
      <alignment horizontal="left" vertical="center"/>
      <protection locked="0"/>
    </xf>
    <xf numFmtId="185" fontId="9" fillId="49" borderId="38" xfId="0" applyNumberFormat="1" applyFont="1" applyFill="1" applyBorder="1" applyAlignment="1" applyProtection="1">
      <alignment horizontal="left" vertical="center"/>
      <protection locked="0"/>
    </xf>
    <xf numFmtId="0" fontId="0" fillId="47" borderId="33" xfId="0" applyFont="1" applyFill="1" applyBorder="1" applyAlignment="1">
      <alignment horizontal="left" vertical="center"/>
    </xf>
    <xf numFmtId="0" fontId="0" fillId="47" borderId="34" xfId="0" applyFont="1" applyFill="1" applyBorder="1" applyAlignment="1">
      <alignment horizontal="left" vertical="center"/>
    </xf>
    <xf numFmtId="0" fontId="0" fillId="47" borderId="69" xfId="0" applyFont="1" applyFill="1" applyBorder="1" applyAlignment="1">
      <alignment horizontal="left" vertical="center"/>
    </xf>
    <xf numFmtId="0" fontId="0" fillId="47" borderId="21" xfId="0" applyFont="1" applyFill="1" applyBorder="1" applyAlignment="1">
      <alignment horizontal="left" vertical="center"/>
    </xf>
    <xf numFmtId="0" fontId="0" fillId="47" borderId="70" xfId="0" applyFont="1" applyFill="1" applyBorder="1" applyAlignment="1">
      <alignment horizontal="center" vertical="center"/>
    </xf>
    <xf numFmtId="0" fontId="0" fillId="47" borderId="20" xfId="0" applyFont="1" applyFill="1" applyBorder="1" applyAlignment="1">
      <alignment horizontal="left" vertical="center"/>
    </xf>
    <xf numFmtId="0" fontId="0" fillId="47" borderId="22" xfId="0" applyFont="1" applyFill="1" applyBorder="1" applyAlignment="1">
      <alignment horizontal="left" vertical="center"/>
    </xf>
    <xf numFmtId="0" fontId="9" fillId="49" borderId="59" xfId="0" applyFont="1" applyFill="1" applyBorder="1" applyAlignment="1" applyProtection="1">
      <alignment horizontal="left" vertical="center"/>
      <protection locked="0"/>
    </xf>
    <xf numFmtId="0" fontId="9" fillId="49" borderId="0" xfId="0" applyFont="1" applyFill="1" applyBorder="1" applyAlignment="1" applyProtection="1">
      <alignment horizontal="left" vertical="center"/>
      <protection locked="0"/>
    </xf>
    <xf numFmtId="0" fontId="9" fillId="49" borderId="71" xfId="0" applyFont="1" applyFill="1" applyBorder="1" applyAlignment="1" applyProtection="1">
      <alignment horizontal="left" vertical="center"/>
      <protection locked="0"/>
    </xf>
    <xf numFmtId="185" fontId="9" fillId="49" borderId="72" xfId="0" applyNumberFormat="1" applyFont="1" applyFill="1" applyBorder="1" applyAlignment="1" applyProtection="1">
      <alignment horizontal="left" vertical="center"/>
      <protection locked="0"/>
    </xf>
    <xf numFmtId="185" fontId="9" fillId="49" borderId="70" xfId="0" applyNumberFormat="1" applyFont="1" applyFill="1" applyBorder="1" applyAlignment="1" applyProtection="1">
      <alignment horizontal="left" vertical="center"/>
      <protection locked="0"/>
    </xf>
    <xf numFmtId="185" fontId="9" fillId="49" borderId="73" xfId="0" applyNumberFormat="1" applyFont="1" applyFill="1" applyBorder="1" applyAlignment="1" applyProtection="1">
      <alignment horizontal="left" vertical="center"/>
      <protection locked="0"/>
    </xf>
    <xf numFmtId="0" fontId="0" fillId="47" borderId="74" xfId="0" applyFont="1" applyFill="1" applyBorder="1" applyAlignment="1">
      <alignment horizontal="left" vertical="center"/>
    </xf>
    <xf numFmtId="0" fontId="0" fillId="47" borderId="75" xfId="0" applyFont="1" applyFill="1" applyBorder="1" applyAlignment="1">
      <alignment horizontal="left" vertical="center"/>
    </xf>
    <xf numFmtId="0" fontId="9" fillId="49" borderId="76" xfId="0" applyFont="1" applyFill="1" applyBorder="1" applyAlignment="1" applyProtection="1">
      <alignment horizontal="left" vertical="center"/>
      <protection locked="0"/>
    </xf>
    <xf numFmtId="0" fontId="9" fillId="49" borderId="11" xfId="0" applyFont="1" applyFill="1" applyBorder="1" applyAlignment="1" applyProtection="1">
      <alignment horizontal="left" vertical="center"/>
      <protection locked="0"/>
    </xf>
    <xf numFmtId="0" fontId="9" fillId="49" borderId="39" xfId="0" applyFont="1" applyFill="1" applyBorder="1" applyAlignment="1" applyProtection="1">
      <alignment horizontal="left" vertical="center"/>
      <protection locked="0"/>
    </xf>
    <xf numFmtId="0" fontId="0" fillId="47" borderId="77" xfId="0" applyFont="1" applyFill="1" applyBorder="1" applyAlignment="1">
      <alignment horizontal="left" vertical="center"/>
    </xf>
    <xf numFmtId="0" fontId="0" fillId="47" borderId="78" xfId="0" applyFont="1" applyFill="1" applyBorder="1" applyAlignment="1">
      <alignment horizontal="left" vertical="center"/>
    </xf>
    <xf numFmtId="0" fontId="9" fillId="49" borderId="72" xfId="0" applyFont="1" applyFill="1" applyBorder="1" applyAlignment="1" applyProtection="1">
      <alignment horizontal="left" vertical="center"/>
      <protection locked="0"/>
    </xf>
    <xf numFmtId="0" fontId="9" fillId="49" borderId="70" xfId="0" applyFont="1" applyFill="1" applyBorder="1" applyAlignment="1" applyProtection="1">
      <alignment horizontal="left" vertical="center"/>
      <protection locked="0"/>
    </xf>
    <xf numFmtId="0" fontId="0" fillId="47" borderId="50" xfId="0" applyFont="1" applyFill="1" applyBorder="1" applyAlignment="1">
      <alignment horizontal="center" vertical="center"/>
    </xf>
    <xf numFmtId="180" fontId="9" fillId="49" borderId="72" xfId="0" applyNumberFormat="1" applyFont="1" applyFill="1" applyBorder="1" applyAlignment="1" applyProtection="1">
      <alignment horizontal="left" vertical="center"/>
      <protection locked="0"/>
    </xf>
    <xf numFmtId="180" fontId="9" fillId="49" borderId="70" xfId="0" applyNumberFormat="1" applyFont="1" applyFill="1" applyBorder="1" applyAlignment="1" applyProtection="1">
      <alignment horizontal="left" vertical="center"/>
      <protection locked="0"/>
    </xf>
    <xf numFmtId="180" fontId="9" fillId="49" borderId="73" xfId="0" applyNumberFormat="1" applyFont="1" applyFill="1" applyBorder="1" applyAlignment="1" applyProtection="1">
      <alignment horizontal="left" vertical="center"/>
      <protection locked="0"/>
    </xf>
    <xf numFmtId="0" fontId="0" fillId="47" borderId="56" xfId="0" applyFont="1" applyFill="1" applyBorder="1" applyAlignment="1">
      <alignment horizontal="left" vertical="center"/>
    </xf>
    <xf numFmtId="0" fontId="0" fillId="47" borderId="18" xfId="0" applyFont="1" applyFill="1" applyBorder="1" applyAlignment="1">
      <alignment horizontal="left" vertical="center"/>
    </xf>
    <xf numFmtId="0" fontId="0" fillId="47" borderId="69" xfId="0" applyFont="1" applyFill="1" applyBorder="1" applyAlignment="1">
      <alignment horizontal="center" vertical="center"/>
    </xf>
    <xf numFmtId="0" fontId="0" fillId="47" borderId="21" xfId="0" applyFont="1" applyFill="1" applyBorder="1" applyAlignment="1">
      <alignment horizontal="center" vertical="center"/>
    </xf>
    <xf numFmtId="0" fontId="0" fillId="47" borderId="79" xfId="0" applyFont="1" applyFill="1" applyBorder="1" applyAlignment="1" applyProtection="1">
      <alignment shrinkToFit="1"/>
      <protection/>
    </xf>
    <xf numFmtId="0" fontId="0" fillId="47" borderId="80" xfId="0" applyFont="1" applyFill="1" applyBorder="1" applyAlignment="1" applyProtection="1">
      <alignment shrinkToFit="1"/>
      <protection/>
    </xf>
    <xf numFmtId="0" fontId="3" fillId="49" borderId="45" xfId="70" applyFill="1" applyBorder="1" applyAlignment="1" applyProtection="1">
      <alignment horizontal="left" vertical="center"/>
      <protection locked="0"/>
    </xf>
    <xf numFmtId="0" fontId="9" fillId="49" borderId="17" xfId="0" applyFont="1" applyFill="1" applyBorder="1" applyAlignment="1" applyProtection="1">
      <alignment horizontal="left" vertical="center"/>
      <protection locked="0"/>
    </xf>
    <xf numFmtId="0" fontId="9" fillId="49" borderId="81" xfId="0" applyFont="1" applyFill="1" applyBorder="1" applyAlignment="1" applyProtection="1">
      <alignment horizontal="left" vertical="center"/>
      <protection locked="0"/>
    </xf>
    <xf numFmtId="0" fontId="3" fillId="49" borderId="61" xfId="70" applyFill="1" applyBorder="1" applyAlignment="1" applyProtection="1">
      <alignment horizontal="left" vertical="center"/>
      <protection locked="0"/>
    </xf>
    <xf numFmtId="0" fontId="0" fillId="49" borderId="50" xfId="0" applyFont="1" applyFill="1" applyBorder="1" applyAlignment="1" applyProtection="1">
      <alignment horizontal="left" vertical="center"/>
      <protection locked="0"/>
    </xf>
    <xf numFmtId="0" fontId="0" fillId="49" borderId="82" xfId="0" applyFont="1" applyFill="1" applyBorder="1" applyAlignment="1" applyProtection="1">
      <alignment horizontal="left" vertical="center"/>
      <protection locked="0"/>
    </xf>
    <xf numFmtId="0" fontId="9" fillId="47" borderId="70" xfId="0" applyFont="1" applyFill="1" applyBorder="1" applyAlignment="1" applyProtection="1">
      <alignment horizontal="left" vertical="center"/>
      <protection locked="0"/>
    </xf>
    <xf numFmtId="0" fontId="9" fillId="47" borderId="73" xfId="0" applyFont="1" applyFill="1" applyBorder="1" applyAlignment="1" applyProtection="1">
      <alignment horizontal="left" vertical="center"/>
      <protection locked="0"/>
    </xf>
    <xf numFmtId="0" fontId="9" fillId="49" borderId="50" xfId="0" applyFont="1" applyFill="1" applyBorder="1" applyAlignment="1" applyProtection="1">
      <alignment horizontal="left" vertical="center"/>
      <protection locked="0"/>
    </xf>
    <xf numFmtId="0" fontId="9" fillId="49" borderId="82" xfId="0" applyFont="1" applyFill="1" applyBorder="1" applyAlignment="1" applyProtection="1">
      <alignment horizontal="left" vertical="center"/>
      <protection locked="0"/>
    </xf>
    <xf numFmtId="0" fontId="0" fillId="47" borderId="72" xfId="0" applyNumberFormat="1" applyFont="1" applyFill="1" applyBorder="1" applyAlignment="1">
      <alignment horizontal="center" vertical="center"/>
    </xf>
    <xf numFmtId="0" fontId="0" fillId="47" borderId="70" xfId="0" applyNumberFormat="1" applyFont="1" applyFill="1" applyBorder="1" applyAlignment="1">
      <alignment horizontal="center" vertical="center"/>
    </xf>
    <xf numFmtId="0" fontId="0" fillId="47" borderId="34" xfId="0" applyNumberFormat="1" applyFont="1" applyFill="1" applyBorder="1" applyAlignment="1">
      <alignment horizontal="center" vertical="center"/>
    </xf>
    <xf numFmtId="49" fontId="0" fillId="47" borderId="45" xfId="0" applyNumberFormat="1" applyFont="1" applyFill="1" applyBorder="1" applyAlignment="1">
      <alignment horizontal="center" vertical="center"/>
    </xf>
    <xf numFmtId="49" fontId="0" fillId="47" borderId="17" xfId="0" applyNumberFormat="1" applyFont="1" applyFill="1" applyBorder="1" applyAlignment="1">
      <alignment horizontal="center" vertical="center"/>
    </xf>
    <xf numFmtId="49" fontId="0" fillId="47" borderId="30" xfId="0" applyNumberFormat="1" applyFont="1" applyFill="1" applyBorder="1" applyAlignment="1">
      <alignment horizontal="center" vertical="center"/>
    </xf>
    <xf numFmtId="49" fontId="9" fillId="49" borderId="42" xfId="0" applyNumberFormat="1" applyFont="1" applyFill="1" applyBorder="1" applyAlignment="1" applyProtection="1">
      <alignment horizontal="left" vertical="center"/>
      <protection locked="0"/>
    </xf>
    <xf numFmtId="49" fontId="9" fillId="49" borderId="58" xfId="0" applyNumberFormat="1" applyFont="1" applyFill="1" applyBorder="1" applyAlignment="1" applyProtection="1">
      <alignment horizontal="left" vertical="center"/>
      <protection locked="0"/>
    </xf>
    <xf numFmtId="49" fontId="9" fillId="49" borderId="27" xfId="0" applyNumberFormat="1" applyFont="1" applyFill="1" applyBorder="1" applyAlignment="1" applyProtection="1">
      <alignment horizontal="left" vertical="center"/>
      <protection locked="0"/>
    </xf>
    <xf numFmtId="0" fontId="9" fillId="49" borderId="83" xfId="0" applyFont="1" applyFill="1" applyBorder="1" applyAlignment="1" applyProtection="1">
      <alignment horizontal="center" vertical="center"/>
      <protection locked="0"/>
    </xf>
    <xf numFmtId="0" fontId="9" fillId="49" borderId="84" xfId="0" applyFont="1" applyFill="1" applyBorder="1" applyAlignment="1" applyProtection="1">
      <alignment horizontal="center" vertical="center"/>
      <protection locked="0"/>
    </xf>
    <xf numFmtId="0" fontId="9" fillId="49" borderId="42" xfId="0" applyFont="1" applyFill="1" applyBorder="1" applyAlignment="1" applyProtection="1">
      <alignment horizontal="left" vertical="center" shrinkToFit="1"/>
      <protection locked="0"/>
    </xf>
    <xf numFmtId="0" fontId="9" fillId="49" borderId="58" xfId="0" applyFont="1" applyFill="1" applyBorder="1" applyAlignment="1" applyProtection="1">
      <alignment horizontal="left" vertical="center" shrinkToFit="1"/>
      <protection locked="0"/>
    </xf>
    <xf numFmtId="0" fontId="9" fillId="49" borderId="85" xfId="0" applyFont="1" applyFill="1" applyBorder="1" applyAlignment="1" applyProtection="1">
      <alignment horizontal="left" vertical="center" shrinkToFit="1"/>
      <protection locked="0"/>
    </xf>
    <xf numFmtId="0" fontId="5" fillId="48" borderId="86" xfId="0" applyFont="1" applyFill="1" applyBorder="1" applyAlignment="1" applyProtection="1">
      <alignment horizontal="center" shrinkToFit="1"/>
      <protection hidden="1"/>
    </xf>
    <xf numFmtId="0" fontId="0" fillId="0" borderId="12" xfId="0" applyBorder="1" applyAlignment="1">
      <alignment vertical="center"/>
    </xf>
    <xf numFmtId="0" fontId="0" fillId="0" borderId="87" xfId="0" applyBorder="1" applyAlignment="1">
      <alignment vertical="center"/>
    </xf>
    <xf numFmtId="0" fontId="9" fillId="49" borderId="72" xfId="0" applyFont="1" applyFill="1" applyBorder="1" applyAlignment="1" applyProtection="1">
      <alignment horizontal="center" vertical="center"/>
      <protection locked="0"/>
    </xf>
    <xf numFmtId="0" fontId="9" fillId="49" borderId="70" xfId="0" applyFont="1" applyFill="1" applyBorder="1" applyAlignment="1" applyProtection="1">
      <alignment horizontal="center" vertical="center"/>
      <protection locked="0"/>
    </xf>
    <xf numFmtId="49" fontId="9" fillId="49" borderId="61" xfId="0" applyNumberFormat="1" applyFont="1" applyFill="1" applyBorder="1" applyAlignment="1" applyProtection="1">
      <alignment horizontal="left" vertical="center"/>
      <protection locked="0"/>
    </xf>
    <xf numFmtId="49" fontId="9" fillId="49" borderId="50" xfId="0" applyNumberFormat="1" applyFont="1" applyFill="1" applyBorder="1" applyAlignment="1" applyProtection="1">
      <alignment horizontal="left" vertical="center"/>
      <protection locked="0"/>
    </xf>
    <xf numFmtId="49" fontId="9" fillId="49" borderId="22" xfId="0" applyNumberFormat="1" applyFont="1" applyFill="1" applyBorder="1" applyAlignment="1" applyProtection="1">
      <alignment horizontal="left" vertical="center"/>
      <protection locked="0"/>
    </xf>
    <xf numFmtId="49" fontId="9" fillId="49" borderId="23" xfId="0" applyNumberFormat="1" applyFont="1" applyFill="1" applyBorder="1" applyAlignment="1" applyProtection="1">
      <alignment horizontal="left" vertical="center"/>
      <protection locked="0"/>
    </xf>
    <xf numFmtId="0" fontId="9" fillId="0" borderId="12" xfId="0" applyFont="1" applyFill="1" applyBorder="1" applyAlignment="1" applyProtection="1">
      <alignment horizontal="center" vertical="center"/>
      <protection locked="0"/>
    </xf>
    <xf numFmtId="0" fontId="0" fillId="47" borderId="20" xfId="0" applyFont="1" applyFill="1" applyBorder="1" applyAlignment="1">
      <alignment horizontal="center" vertical="center"/>
    </xf>
    <xf numFmtId="0" fontId="0" fillId="47" borderId="22" xfId="0" applyFont="1" applyFill="1" applyBorder="1" applyAlignment="1">
      <alignment horizontal="center" vertical="center"/>
    </xf>
    <xf numFmtId="0" fontId="9" fillId="49" borderId="88"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49" borderId="58" xfId="0" applyFont="1" applyFill="1" applyBorder="1" applyAlignment="1" applyProtection="1">
      <alignment horizontal="left" vertical="center"/>
      <protection locked="0"/>
    </xf>
    <xf numFmtId="0" fontId="9" fillId="49" borderId="85" xfId="0" applyFont="1" applyFill="1" applyBorder="1" applyAlignment="1" applyProtection="1">
      <alignment horizontal="left" vertical="center"/>
      <protection locked="0"/>
    </xf>
    <xf numFmtId="0" fontId="9" fillId="49" borderId="23" xfId="0" applyFont="1" applyFill="1" applyBorder="1" applyAlignment="1" applyProtection="1">
      <alignment horizontal="left" vertical="center" shrinkToFit="1"/>
      <protection locked="0"/>
    </xf>
    <xf numFmtId="0" fontId="9" fillId="49" borderId="86" xfId="0" applyFont="1" applyFill="1" applyBorder="1" applyAlignment="1" applyProtection="1">
      <alignment horizontal="left" vertical="center"/>
      <protection locked="0"/>
    </xf>
    <xf numFmtId="0" fontId="9" fillId="49" borderId="12" xfId="0" applyFont="1" applyFill="1" applyBorder="1" applyAlignment="1" applyProtection="1">
      <alignment horizontal="left" vertical="center"/>
      <protection locked="0"/>
    </xf>
    <xf numFmtId="0" fontId="9" fillId="49" borderId="89" xfId="0" applyFont="1" applyFill="1" applyBorder="1" applyAlignment="1" applyProtection="1">
      <alignment horizontal="left" vertical="center"/>
      <protection locked="0"/>
    </xf>
    <xf numFmtId="0" fontId="0" fillId="48" borderId="61" xfId="0" applyFont="1" applyFill="1" applyBorder="1" applyAlignment="1" applyProtection="1">
      <alignment horizontal="center" shrinkToFit="1"/>
      <protection hidden="1"/>
    </xf>
    <xf numFmtId="0" fontId="0" fillId="0" borderId="50" xfId="0" applyBorder="1" applyAlignment="1">
      <alignment vertical="center"/>
    </xf>
    <xf numFmtId="0" fontId="0" fillId="0" borderId="62" xfId="0" applyBorder="1" applyAlignment="1">
      <alignment vertical="center"/>
    </xf>
    <xf numFmtId="0" fontId="9" fillId="49" borderId="56" xfId="0" applyFont="1" applyFill="1" applyBorder="1" applyAlignment="1" applyProtection="1">
      <alignment horizontal="left" vertical="center" shrinkToFit="1"/>
      <protection locked="0"/>
    </xf>
    <xf numFmtId="0" fontId="9" fillId="49" borderId="18" xfId="0" applyFont="1" applyFill="1" applyBorder="1" applyAlignment="1" applyProtection="1">
      <alignment horizontal="left" vertical="center" shrinkToFit="1"/>
      <protection locked="0"/>
    </xf>
    <xf numFmtId="0" fontId="9" fillId="49" borderId="78" xfId="0" applyFont="1" applyFill="1" applyBorder="1" applyAlignment="1" applyProtection="1">
      <alignment horizontal="left" vertical="center" shrinkToFit="1"/>
      <protection locked="0"/>
    </xf>
    <xf numFmtId="0" fontId="9" fillId="49" borderId="38" xfId="0" applyFont="1" applyFill="1" applyBorder="1" applyAlignment="1" applyProtection="1">
      <alignment horizontal="left" vertical="center" shrinkToFit="1"/>
      <protection locked="0"/>
    </xf>
    <xf numFmtId="0" fontId="0" fillId="47" borderId="90" xfId="0" applyFont="1" applyFill="1" applyBorder="1" applyAlignment="1" applyProtection="1">
      <alignment shrinkToFit="1"/>
      <protection/>
    </xf>
    <xf numFmtId="0" fontId="0" fillId="47" borderId="91" xfId="0" applyFont="1" applyFill="1" applyBorder="1" applyAlignment="1" applyProtection="1">
      <alignment shrinkToFit="1"/>
      <protection/>
    </xf>
    <xf numFmtId="49" fontId="9" fillId="49" borderId="72" xfId="0" applyNumberFormat="1" applyFont="1" applyFill="1" applyBorder="1" applyAlignment="1" applyProtection="1">
      <alignment horizontal="left" vertical="center"/>
      <protection locked="0"/>
    </xf>
    <xf numFmtId="49" fontId="9" fillId="49" borderId="70" xfId="0" applyNumberFormat="1" applyFont="1" applyFill="1" applyBorder="1" applyAlignment="1" applyProtection="1">
      <alignment horizontal="left" vertical="center"/>
      <protection locked="0"/>
    </xf>
    <xf numFmtId="0" fontId="9" fillId="49" borderId="35" xfId="0" applyFont="1" applyFill="1" applyBorder="1" applyAlignment="1" applyProtection="1">
      <alignment horizontal="center" vertical="center" shrinkToFit="1"/>
      <protection locked="0"/>
    </xf>
    <xf numFmtId="0" fontId="0" fillId="47" borderId="56" xfId="0" applyFont="1" applyFill="1" applyBorder="1" applyAlignment="1">
      <alignment horizontal="center" vertical="center" shrinkToFit="1"/>
    </xf>
    <xf numFmtId="0" fontId="0" fillId="47" borderId="18" xfId="0" applyFont="1" applyFill="1" applyBorder="1" applyAlignment="1">
      <alignment horizontal="center" vertical="center" shrinkToFit="1"/>
    </xf>
    <xf numFmtId="0" fontId="0" fillId="47" borderId="78" xfId="0" applyFont="1" applyFill="1" applyBorder="1" applyAlignment="1">
      <alignment horizontal="center" vertical="center" shrinkToFit="1"/>
    </xf>
    <xf numFmtId="49" fontId="9" fillId="49" borderId="19" xfId="0" applyNumberFormat="1" applyFont="1" applyFill="1" applyBorder="1" applyAlignment="1" applyProtection="1">
      <alignment horizontal="left" vertical="center"/>
      <protection locked="0"/>
    </xf>
    <xf numFmtId="49" fontId="9" fillId="49" borderId="20" xfId="0" applyNumberFormat="1" applyFont="1" applyFill="1" applyBorder="1" applyAlignment="1" applyProtection="1">
      <alignment horizontal="left" vertical="center"/>
      <protection locked="0"/>
    </xf>
    <xf numFmtId="0" fontId="0" fillId="47" borderId="92" xfId="0" applyFont="1" applyFill="1" applyBorder="1" applyAlignment="1">
      <alignment horizontal="center" vertical="center"/>
    </xf>
    <xf numFmtId="0" fontId="0" fillId="47" borderId="93" xfId="0" applyFont="1" applyFill="1" applyBorder="1" applyAlignment="1">
      <alignment horizontal="center" vertical="center"/>
    </xf>
    <xf numFmtId="0" fontId="10" fillId="50" borderId="0" xfId="0" applyFont="1" applyFill="1" applyAlignment="1">
      <alignment horizontal="left" vertical="center"/>
    </xf>
    <xf numFmtId="0" fontId="0" fillId="47" borderId="11" xfId="0" applyFont="1" applyFill="1" applyBorder="1" applyAlignment="1">
      <alignment horizontal="right" vertical="center"/>
    </xf>
    <xf numFmtId="0" fontId="0" fillId="47" borderId="39" xfId="0" applyFont="1" applyFill="1" applyBorder="1" applyAlignment="1">
      <alignment horizontal="right" vertical="center"/>
    </xf>
    <xf numFmtId="0" fontId="9" fillId="49" borderId="11" xfId="0" applyNumberFormat="1" applyFont="1" applyFill="1" applyBorder="1" applyAlignment="1" applyProtection="1">
      <alignment horizontal="center" vertical="center"/>
      <protection locked="0"/>
    </xf>
    <xf numFmtId="0" fontId="9" fillId="49" borderId="11" xfId="0" applyFont="1" applyFill="1" applyBorder="1" applyAlignment="1" applyProtection="1">
      <alignment horizontal="center" vertical="center"/>
      <protection locked="0"/>
    </xf>
    <xf numFmtId="0" fontId="9" fillId="49" borderId="20" xfId="0" applyFont="1" applyFill="1" applyBorder="1" applyAlignment="1" applyProtection="1">
      <alignment horizontal="center" vertical="center"/>
      <protection locked="0"/>
    </xf>
    <xf numFmtId="0" fontId="9" fillId="49" borderId="22" xfId="0" applyFont="1" applyFill="1" applyBorder="1" applyAlignment="1" applyProtection="1">
      <alignment horizontal="center" vertical="center"/>
      <protection locked="0"/>
    </xf>
    <xf numFmtId="0" fontId="9" fillId="49" borderId="21" xfId="0" applyFont="1" applyFill="1" applyBorder="1" applyAlignment="1" applyProtection="1">
      <alignment horizontal="center" vertical="center"/>
      <protection locked="0"/>
    </xf>
    <xf numFmtId="0" fontId="9" fillId="49" borderId="43" xfId="0" applyFont="1" applyFill="1" applyBorder="1" applyAlignment="1" applyProtection="1">
      <alignment horizontal="left" vertical="center" shrinkToFit="1"/>
      <protection locked="0"/>
    </xf>
    <xf numFmtId="0" fontId="9" fillId="49" borderId="94" xfId="0" applyFont="1" applyFill="1" applyBorder="1" applyAlignment="1" applyProtection="1">
      <alignment horizontal="left" vertical="center" shrinkToFit="1"/>
      <protection locked="0"/>
    </xf>
    <xf numFmtId="0" fontId="0" fillId="49" borderId="72" xfId="0" applyFont="1" applyFill="1" applyBorder="1" applyAlignment="1">
      <alignment horizontal="center" vertical="center"/>
    </xf>
    <xf numFmtId="0" fontId="0" fillId="49" borderId="34" xfId="0" applyFont="1" applyFill="1" applyBorder="1" applyAlignment="1">
      <alignment horizontal="center" vertical="center"/>
    </xf>
    <xf numFmtId="0" fontId="9" fillId="51" borderId="72" xfId="0" applyFont="1" applyFill="1" applyBorder="1" applyAlignment="1">
      <alignment horizontal="center" vertical="center" shrinkToFit="1"/>
    </xf>
    <xf numFmtId="0" fontId="9" fillId="51" borderId="34" xfId="0" applyFont="1" applyFill="1" applyBorder="1" applyAlignment="1">
      <alignment horizontal="center" vertical="center" shrinkToFit="1"/>
    </xf>
    <xf numFmtId="0" fontId="9" fillId="49" borderId="43" xfId="0" applyFont="1" applyFill="1" applyBorder="1" applyAlignment="1" applyProtection="1">
      <alignment horizontal="left" vertical="center"/>
      <protection locked="0"/>
    </xf>
    <xf numFmtId="0" fontId="9" fillId="49" borderId="28" xfId="0" applyFont="1" applyFill="1" applyBorder="1" applyAlignment="1" applyProtection="1">
      <alignment horizontal="left" vertical="center"/>
      <protection locked="0"/>
    </xf>
    <xf numFmtId="0" fontId="9" fillId="49" borderId="43" xfId="0" applyFont="1" applyFill="1" applyBorder="1" applyAlignment="1" applyProtection="1">
      <alignment vertical="center" shrinkToFit="1"/>
      <protection locked="0"/>
    </xf>
    <xf numFmtId="0" fontId="9" fillId="49" borderId="95" xfId="0" applyFont="1" applyFill="1" applyBorder="1" applyAlignment="1" applyProtection="1">
      <alignment vertical="center" shrinkToFit="1"/>
      <protection locked="0"/>
    </xf>
    <xf numFmtId="0" fontId="9" fillId="49" borderId="28" xfId="0" applyFont="1" applyFill="1" applyBorder="1" applyAlignment="1" applyProtection="1">
      <alignment vertical="center" shrinkToFit="1"/>
      <protection locked="0"/>
    </xf>
    <xf numFmtId="0" fontId="9" fillId="49" borderId="94" xfId="0" applyFont="1" applyFill="1" applyBorder="1" applyAlignment="1" applyProtection="1">
      <alignment vertical="center" shrinkToFit="1"/>
      <protection locked="0"/>
    </xf>
    <xf numFmtId="0" fontId="9" fillId="49" borderId="95" xfId="0" applyFont="1" applyFill="1" applyBorder="1" applyAlignment="1" applyProtection="1">
      <alignment horizontal="left" vertical="center" shrinkToFit="1"/>
      <protection locked="0"/>
    </xf>
    <xf numFmtId="0" fontId="9" fillId="49" borderId="28" xfId="0" applyFont="1" applyFill="1" applyBorder="1" applyAlignment="1" applyProtection="1">
      <alignment horizontal="left" vertical="center" shrinkToFit="1"/>
      <protection locked="0"/>
    </xf>
    <xf numFmtId="49" fontId="9" fillId="49" borderId="43" xfId="0" applyNumberFormat="1" applyFont="1" applyFill="1" applyBorder="1" applyAlignment="1" applyProtection="1">
      <alignment vertical="center"/>
      <protection locked="0"/>
    </xf>
    <xf numFmtId="49" fontId="9" fillId="49" borderId="95" xfId="0" applyNumberFormat="1" applyFont="1" applyFill="1" applyBorder="1" applyAlignment="1" applyProtection="1">
      <alignment vertical="center"/>
      <protection locked="0"/>
    </xf>
    <xf numFmtId="49" fontId="9" fillId="49" borderId="28" xfId="0" applyNumberFormat="1" applyFont="1" applyFill="1" applyBorder="1" applyAlignment="1" applyProtection="1">
      <alignment vertical="center"/>
      <protection locked="0"/>
    </xf>
    <xf numFmtId="49" fontId="9" fillId="49" borderId="96" xfId="0" applyNumberFormat="1" applyFont="1" applyFill="1" applyBorder="1" applyAlignment="1" applyProtection="1">
      <alignment vertical="center"/>
      <protection locked="0"/>
    </xf>
    <xf numFmtId="49" fontId="9" fillId="49" borderId="97" xfId="0" applyNumberFormat="1" applyFont="1" applyFill="1" applyBorder="1" applyAlignment="1" applyProtection="1">
      <alignment vertical="center"/>
      <protection locked="0"/>
    </xf>
    <xf numFmtId="49" fontId="9" fillId="49" borderId="98" xfId="0" applyNumberFormat="1" applyFont="1" applyFill="1" applyBorder="1" applyAlignment="1" applyProtection="1">
      <alignment vertical="center"/>
      <protection locked="0"/>
    </xf>
    <xf numFmtId="0" fontId="0" fillId="47" borderId="20" xfId="0" applyFont="1" applyFill="1" applyBorder="1" applyAlignment="1" applyProtection="1">
      <alignment horizontal="left" vertical="center"/>
      <protection hidden="1"/>
    </xf>
    <xf numFmtId="0" fontId="0" fillId="47" borderId="22" xfId="0" applyFont="1" applyFill="1" applyBorder="1" applyAlignment="1" applyProtection="1">
      <alignment horizontal="left" vertical="center"/>
      <protection hidden="1"/>
    </xf>
    <xf numFmtId="0" fontId="0" fillId="47" borderId="21" xfId="0" applyFont="1" applyFill="1" applyBorder="1" applyAlignment="1" applyProtection="1">
      <alignment horizontal="left" vertical="center"/>
      <protection hidden="1"/>
    </xf>
    <xf numFmtId="49" fontId="9" fillId="49" borderId="99" xfId="0" applyNumberFormat="1" applyFont="1" applyFill="1" applyBorder="1" applyAlignment="1" applyProtection="1">
      <alignment vertical="center"/>
      <protection locked="0"/>
    </xf>
    <xf numFmtId="49" fontId="9" fillId="49" borderId="100" xfId="0" applyNumberFormat="1" applyFont="1" applyFill="1" applyBorder="1" applyAlignment="1" applyProtection="1">
      <alignment vertical="center"/>
      <protection locked="0"/>
    </xf>
    <xf numFmtId="49" fontId="9" fillId="49" borderId="101" xfId="0" applyNumberFormat="1" applyFont="1" applyFill="1" applyBorder="1" applyAlignment="1" applyProtection="1">
      <alignment vertical="center"/>
      <protection locked="0"/>
    </xf>
    <xf numFmtId="0" fontId="0" fillId="48" borderId="43" xfId="0" applyFont="1" applyFill="1" applyBorder="1" applyAlignment="1" applyProtection="1">
      <alignment vertical="center" shrinkToFit="1"/>
      <protection hidden="1"/>
    </xf>
    <xf numFmtId="0" fontId="0" fillId="48" borderId="95" xfId="0" applyFont="1" applyFill="1" applyBorder="1" applyAlignment="1" applyProtection="1">
      <alignment vertical="center" shrinkToFit="1"/>
      <protection hidden="1"/>
    </xf>
    <xf numFmtId="0" fontId="0" fillId="48" borderId="28" xfId="0" applyFont="1" applyFill="1" applyBorder="1" applyAlignment="1" applyProtection="1">
      <alignment vertical="center" shrinkToFit="1"/>
      <protection hidden="1"/>
    </xf>
    <xf numFmtId="0" fontId="0" fillId="48" borderId="102" xfId="0" applyFont="1" applyFill="1" applyBorder="1" applyAlignment="1" applyProtection="1">
      <alignment vertical="center"/>
      <protection hidden="1"/>
    </xf>
    <xf numFmtId="0" fontId="0" fillId="48" borderId="103" xfId="0" applyFont="1" applyFill="1" applyBorder="1" applyAlignment="1" applyProtection="1">
      <alignment vertical="center"/>
      <protection hidden="1"/>
    </xf>
    <xf numFmtId="0" fontId="0" fillId="48" borderId="104" xfId="0" applyFont="1" applyFill="1" applyBorder="1" applyAlignment="1" applyProtection="1">
      <alignment vertical="center"/>
      <protection hidden="1"/>
    </xf>
    <xf numFmtId="0" fontId="0" fillId="48" borderId="96" xfId="0" applyFont="1" applyFill="1" applyBorder="1" applyAlignment="1" applyProtection="1">
      <alignment vertical="center"/>
      <protection hidden="1"/>
    </xf>
    <xf numFmtId="0" fontId="0" fillId="48" borderId="97" xfId="0" applyFont="1" applyFill="1" applyBorder="1" applyAlignment="1" applyProtection="1">
      <alignment vertical="center"/>
      <protection hidden="1"/>
    </xf>
    <xf numFmtId="0" fontId="0" fillId="48" borderId="98" xfId="0" applyFont="1" applyFill="1" applyBorder="1" applyAlignment="1" applyProtection="1">
      <alignment vertical="center"/>
      <protection hidden="1"/>
    </xf>
    <xf numFmtId="0" fontId="9" fillId="49" borderId="96" xfId="0" applyFont="1" applyFill="1" applyBorder="1" applyAlignment="1" applyProtection="1">
      <alignment vertical="center"/>
      <protection locked="0"/>
    </xf>
    <xf numFmtId="0" fontId="9" fillId="49" borderId="98" xfId="0" applyFont="1" applyFill="1" applyBorder="1" applyAlignment="1" applyProtection="1">
      <alignment vertical="center"/>
      <protection locked="0"/>
    </xf>
    <xf numFmtId="0" fontId="9" fillId="49" borderId="99" xfId="0" applyFont="1" applyFill="1" applyBorder="1" applyAlignment="1" applyProtection="1">
      <alignment horizontal="left" vertical="center" shrinkToFit="1"/>
      <protection locked="0"/>
    </xf>
    <xf numFmtId="0" fontId="9" fillId="49" borderId="100" xfId="0" applyFont="1" applyFill="1" applyBorder="1" applyAlignment="1" applyProtection="1">
      <alignment horizontal="left" vertical="center" shrinkToFit="1"/>
      <protection locked="0"/>
    </xf>
    <xf numFmtId="0" fontId="9" fillId="49" borderId="96" xfId="0" applyFont="1" applyFill="1" applyBorder="1" applyAlignment="1" applyProtection="1">
      <alignment horizontal="left" vertical="center" shrinkToFit="1"/>
      <protection locked="0"/>
    </xf>
    <xf numFmtId="0" fontId="9" fillId="49" borderId="97" xfId="0" applyFont="1" applyFill="1" applyBorder="1" applyAlignment="1" applyProtection="1">
      <alignment horizontal="left" vertical="center" shrinkToFit="1"/>
      <protection locked="0"/>
    </xf>
    <xf numFmtId="0" fontId="9" fillId="49" borderId="43" xfId="0" applyFont="1" applyFill="1" applyBorder="1" applyAlignment="1" applyProtection="1">
      <alignment vertical="center"/>
      <protection locked="0"/>
    </xf>
    <xf numFmtId="0" fontId="9" fillId="49" borderId="28" xfId="0" applyFont="1" applyFill="1" applyBorder="1" applyAlignment="1" applyProtection="1">
      <alignment vertical="center"/>
      <protection locked="0"/>
    </xf>
    <xf numFmtId="0" fontId="9" fillId="49" borderId="99" xfId="0" applyFont="1" applyFill="1" applyBorder="1" applyAlignment="1" applyProtection="1">
      <alignment vertical="center"/>
      <protection locked="0"/>
    </xf>
    <xf numFmtId="0" fontId="9" fillId="49" borderId="101" xfId="0" applyFont="1" applyFill="1" applyBorder="1" applyAlignment="1" applyProtection="1">
      <alignment vertical="center"/>
      <protection locked="0"/>
    </xf>
    <xf numFmtId="0" fontId="9" fillId="49" borderId="102" xfId="0" applyFont="1" applyFill="1" applyBorder="1" applyAlignment="1" applyProtection="1">
      <alignment vertical="center"/>
      <protection locked="0"/>
    </xf>
    <xf numFmtId="0" fontId="9" fillId="49" borderId="104" xfId="0" applyFont="1" applyFill="1" applyBorder="1" applyAlignment="1" applyProtection="1">
      <alignment vertical="center"/>
      <protection locked="0"/>
    </xf>
    <xf numFmtId="0" fontId="0" fillId="47" borderId="69" xfId="0" applyFont="1" applyFill="1" applyBorder="1" applyAlignment="1" applyProtection="1">
      <alignment horizontal="center" vertical="center"/>
      <protection hidden="1"/>
    </xf>
    <xf numFmtId="0" fontId="0" fillId="47" borderId="21" xfId="0" applyFont="1" applyFill="1" applyBorder="1" applyAlignment="1" applyProtection="1">
      <alignment horizontal="center" vertical="center"/>
      <protection hidden="1"/>
    </xf>
    <xf numFmtId="0" fontId="0" fillId="47" borderId="20" xfId="0" applyFont="1" applyFill="1" applyBorder="1" applyAlignment="1" applyProtection="1">
      <alignment vertical="center"/>
      <protection hidden="1"/>
    </xf>
    <xf numFmtId="0" fontId="0" fillId="47" borderId="22" xfId="0" applyFont="1" applyFill="1" applyBorder="1" applyAlignment="1" applyProtection="1">
      <alignment vertical="center"/>
      <protection hidden="1"/>
    </xf>
    <xf numFmtId="0" fontId="0" fillId="48" borderId="105" xfId="0" applyFont="1" applyFill="1" applyBorder="1" applyAlignment="1" applyProtection="1">
      <alignment horizontal="center" vertical="center"/>
      <protection hidden="1"/>
    </xf>
    <xf numFmtId="0" fontId="0" fillId="48" borderId="101" xfId="0" applyFont="1" applyFill="1" applyBorder="1" applyAlignment="1" applyProtection="1">
      <alignment horizontal="center" vertical="center"/>
      <protection hidden="1"/>
    </xf>
    <xf numFmtId="0" fontId="0" fillId="48" borderId="106" xfId="0" applyFont="1" applyFill="1" applyBorder="1" applyAlignment="1" applyProtection="1">
      <alignment horizontal="center" vertical="center"/>
      <protection hidden="1"/>
    </xf>
    <xf numFmtId="0" fontId="0" fillId="48" borderId="28" xfId="0" applyFont="1" applyFill="1" applyBorder="1" applyAlignment="1" applyProtection="1">
      <alignment horizontal="center" vertical="center"/>
      <protection hidden="1"/>
    </xf>
    <xf numFmtId="0" fontId="0" fillId="48" borderId="107" xfId="0" applyFont="1" applyFill="1" applyBorder="1" applyAlignment="1" applyProtection="1">
      <alignment horizontal="center" vertical="center" shrinkToFit="1"/>
      <protection hidden="1"/>
    </xf>
    <xf numFmtId="0" fontId="0" fillId="48" borderId="98" xfId="0" applyFont="1" applyFill="1" applyBorder="1" applyAlignment="1" applyProtection="1">
      <alignment horizontal="center" vertical="center" shrinkToFit="1"/>
      <protection hidden="1"/>
    </xf>
    <xf numFmtId="0" fontId="0" fillId="48" borderId="96" xfId="0" applyFont="1" applyFill="1" applyBorder="1" applyAlignment="1" applyProtection="1">
      <alignment vertical="center" shrinkToFit="1"/>
      <protection hidden="1"/>
    </xf>
    <xf numFmtId="0" fontId="0" fillId="48" borderId="97" xfId="0" applyFont="1" applyFill="1" applyBorder="1" applyAlignment="1" applyProtection="1">
      <alignment vertical="center" shrinkToFit="1"/>
      <protection hidden="1"/>
    </xf>
    <xf numFmtId="0" fontId="0" fillId="48" borderId="98" xfId="0" applyFont="1" applyFill="1" applyBorder="1" applyAlignment="1" applyProtection="1">
      <alignment vertical="center" shrinkToFit="1"/>
      <protection hidden="1"/>
    </xf>
    <xf numFmtId="0" fontId="9" fillId="49" borderId="45" xfId="0" applyFont="1" applyFill="1" applyBorder="1" applyAlignment="1" applyProtection="1">
      <alignment horizontal="left" vertical="center"/>
      <protection locked="0"/>
    </xf>
    <xf numFmtId="0" fontId="9" fillId="49" borderId="30" xfId="0" applyFont="1" applyFill="1" applyBorder="1" applyAlignment="1" applyProtection="1">
      <alignment horizontal="left" vertical="center"/>
      <protection locked="0"/>
    </xf>
    <xf numFmtId="0" fontId="9" fillId="49" borderId="45" xfId="0" applyFont="1" applyFill="1" applyBorder="1" applyAlignment="1" applyProtection="1">
      <alignment vertical="center" shrinkToFit="1"/>
      <protection locked="0"/>
    </xf>
    <xf numFmtId="0" fontId="9" fillId="49" borderId="17" xfId="0" applyFont="1" applyFill="1" applyBorder="1" applyAlignment="1" applyProtection="1">
      <alignment vertical="center" shrinkToFit="1"/>
      <protection locked="0"/>
    </xf>
    <xf numFmtId="0" fontId="9" fillId="49" borderId="30" xfId="0" applyFont="1" applyFill="1" applyBorder="1" applyAlignment="1" applyProtection="1">
      <alignment vertical="center" shrinkToFit="1"/>
      <protection locked="0"/>
    </xf>
    <xf numFmtId="0" fontId="9" fillId="49" borderId="99" xfId="0" applyFont="1" applyFill="1" applyBorder="1" applyAlignment="1" applyProtection="1">
      <alignment vertical="center" shrinkToFit="1"/>
      <protection locked="0"/>
    </xf>
    <xf numFmtId="0" fontId="9" fillId="49" borderId="100" xfId="0" applyFont="1" applyFill="1" applyBorder="1" applyAlignment="1" applyProtection="1">
      <alignment vertical="center" shrinkToFit="1"/>
      <protection locked="0"/>
    </xf>
    <xf numFmtId="0" fontId="9" fillId="49" borderId="101" xfId="0" applyFont="1" applyFill="1" applyBorder="1" applyAlignment="1" applyProtection="1">
      <alignment vertical="center" shrinkToFit="1"/>
      <protection locked="0"/>
    </xf>
    <xf numFmtId="0" fontId="9" fillId="49" borderId="108" xfId="0" applyFont="1" applyFill="1" applyBorder="1" applyAlignment="1" applyProtection="1">
      <alignment vertical="center" shrinkToFit="1"/>
      <protection locked="0"/>
    </xf>
    <xf numFmtId="0" fontId="9" fillId="49" borderId="96" xfId="0" applyFont="1" applyFill="1" applyBorder="1" applyAlignment="1" applyProtection="1">
      <alignment vertical="center" shrinkToFit="1"/>
      <protection locked="0"/>
    </xf>
    <xf numFmtId="0" fontId="9" fillId="49" borderId="109" xfId="0" applyFont="1" applyFill="1" applyBorder="1" applyAlignment="1" applyProtection="1">
      <alignment vertical="center" shrinkToFit="1"/>
      <protection locked="0"/>
    </xf>
    <xf numFmtId="0" fontId="9" fillId="49" borderId="102" xfId="0" applyFont="1" applyFill="1" applyBorder="1" applyAlignment="1" applyProtection="1">
      <alignment horizontal="left" vertical="center" shrinkToFit="1"/>
      <protection locked="0"/>
    </xf>
    <xf numFmtId="0" fontId="9" fillId="49" borderId="103" xfId="0" applyFont="1" applyFill="1" applyBorder="1" applyAlignment="1" applyProtection="1">
      <alignment horizontal="left" vertical="center" shrinkToFit="1"/>
      <protection locked="0"/>
    </xf>
    <xf numFmtId="0" fontId="9" fillId="49" borderId="104" xfId="0" applyFont="1" applyFill="1" applyBorder="1" applyAlignment="1" applyProtection="1">
      <alignment horizontal="left" vertical="center" shrinkToFit="1"/>
      <protection locked="0"/>
    </xf>
    <xf numFmtId="0" fontId="9" fillId="49" borderId="98" xfId="0" applyFont="1" applyFill="1" applyBorder="1" applyAlignment="1" applyProtection="1">
      <alignment horizontal="left" vertical="center" shrinkToFit="1"/>
      <protection locked="0"/>
    </xf>
    <xf numFmtId="0" fontId="9" fillId="49" borderId="102" xfId="0" applyFont="1" applyFill="1" applyBorder="1" applyAlignment="1" applyProtection="1">
      <alignment vertical="center" shrinkToFit="1"/>
      <protection locked="0"/>
    </xf>
    <xf numFmtId="0" fontId="9" fillId="49" borderId="110" xfId="0" applyFont="1" applyFill="1" applyBorder="1" applyAlignment="1" applyProtection="1">
      <alignment vertical="center" shrinkToFit="1"/>
      <protection locked="0"/>
    </xf>
    <xf numFmtId="0" fontId="0" fillId="48" borderId="99" xfId="0" applyFont="1" applyFill="1" applyBorder="1" applyAlignment="1" applyProtection="1">
      <alignment horizontal="left" vertical="center" shrinkToFit="1"/>
      <protection hidden="1"/>
    </xf>
    <xf numFmtId="0" fontId="0" fillId="48" borderId="100" xfId="0" applyFont="1" applyFill="1" applyBorder="1" applyAlignment="1" applyProtection="1">
      <alignment horizontal="left" vertical="center" shrinkToFit="1"/>
      <protection hidden="1"/>
    </xf>
    <xf numFmtId="0" fontId="0" fillId="48" borderId="101" xfId="0" applyFont="1" applyFill="1" applyBorder="1" applyAlignment="1" applyProtection="1">
      <alignment horizontal="left" vertical="center" shrinkToFit="1"/>
      <protection hidden="1"/>
    </xf>
    <xf numFmtId="0" fontId="9" fillId="49" borderId="81" xfId="0" applyFont="1" applyFill="1" applyBorder="1" applyAlignment="1" applyProtection="1">
      <alignment vertical="center" shrinkToFit="1"/>
      <protection locked="0"/>
    </xf>
    <xf numFmtId="0" fontId="0" fillId="47" borderId="20" xfId="0" applyFont="1" applyFill="1" applyBorder="1" applyAlignment="1" applyProtection="1">
      <alignment horizontal="left" vertical="center" shrinkToFit="1"/>
      <protection hidden="1"/>
    </xf>
    <xf numFmtId="0" fontId="0" fillId="47" borderId="22" xfId="0" applyFont="1" applyFill="1" applyBorder="1" applyAlignment="1" applyProtection="1">
      <alignment horizontal="left" vertical="center" shrinkToFit="1"/>
      <protection hidden="1"/>
    </xf>
    <xf numFmtId="0" fontId="0" fillId="47" borderId="21" xfId="0" applyFont="1" applyFill="1" applyBorder="1" applyAlignment="1" applyProtection="1">
      <alignment horizontal="left" vertical="center" shrinkToFit="1"/>
      <protection hidden="1"/>
    </xf>
    <xf numFmtId="0" fontId="0" fillId="48" borderId="43" xfId="0" applyFont="1" applyFill="1" applyBorder="1" applyAlignment="1" applyProtection="1">
      <alignment horizontal="left" vertical="center" shrinkToFit="1"/>
      <protection hidden="1"/>
    </xf>
    <xf numFmtId="0" fontId="0" fillId="48" borderId="95" xfId="0" applyFont="1" applyFill="1" applyBorder="1" applyAlignment="1" applyProtection="1">
      <alignment horizontal="left" vertical="center" shrinkToFit="1"/>
      <protection hidden="1"/>
    </xf>
    <xf numFmtId="0" fontId="0" fillId="48" borderId="28" xfId="0" applyFont="1" applyFill="1" applyBorder="1" applyAlignment="1" applyProtection="1">
      <alignment horizontal="left" vertical="center" shrinkToFit="1"/>
      <protection hidden="1"/>
    </xf>
    <xf numFmtId="0" fontId="0" fillId="48" borderId="96" xfId="0" applyFont="1" applyFill="1" applyBorder="1" applyAlignment="1" applyProtection="1">
      <alignment horizontal="left" vertical="center" shrinkToFit="1"/>
      <protection hidden="1"/>
    </xf>
    <xf numFmtId="0" fontId="0" fillId="48" borderId="97" xfId="0" applyFont="1" applyFill="1" applyBorder="1" applyAlignment="1" applyProtection="1">
      <alignment horizontal="left" vertical="center" shrinkToFit="1"/>
      <protection hidden="1"/>
    </xf>
    <xf numFmtId="0" fontId="0" fillId="48" borderId="98" xfId="0" applyFont="1" applyFill="1" applyBorder="1" applyAlignment="1" applyProtection="1">
      <alignment horizontal="left" vertical="center" shrinkToFit="1"/>
      <protection hidden="1"/>
    </xf>
    <xf numFmtId="0" fontId="9" fillId="49" borderId="96" xfId="0" applyFont="1" applyFill="1" applyBorder="1" applyAlignment="1" applyProtection="1">
      <alignment horizontal="left" vertical="center"/>
      <protection locked="0"/>
    </xf>
    <xf numFmtId="0" fontId="9" fillId="49" borderId="98" xfId="0" applyFont="1" applyFill="1" applyBorder="1" applyAlignment="1" applyProtection="1">
      <alignment horizontal="left" vertical="center"/>
      <protection locked="0"/>
    </xf>
    <xf numFmtId="0" fontId="9" fillId="49" borderId="109" xfId="0" applyFont="1" applyFill="1" applyBorder="1" applyAlignment="1" applyProtection="1">
      <alignment horizontal="left" vertical="center" shrinkToFit="1"/>
      <protection locked="0"/>
    </xf>
    <xf numFmtId="0" fontId="0" fillId="48" borderId="36" xfId="0" applyFont="1" applyFill="1" applyBorder="1" applyAlignment="1" applyProtection="1">
      <alignment horizontal="center" vertical="center"/>
      <protection hidden="1"/>
    </xf>
    <xf numFmtId="0" fontId="0" fillId="48" borderId="30" xfId="0" applyFont="1" applyFill="1" applyBorder="1" applyAlignment="1" applyProtection="1">
      <alignment horizontal="center" vertical="center"/>
      <protection hidden="1"/>
    </xf>
    <xf numFmtId="0" fontId="0" fillId="48" borderId="45" xfId="0" applyFont="1" applyFill="1" applyBorder="1" applyAlignment="1" applyProtection="1">
      <alignment horizontal="left" vertical="center" shrinkToFit="1"/>
      <protection hidden="1"/>
    </xf>
    <xf numFmtId="0" fontId="0" fillId="48" borderId="17" xfId="0" applyFont="1" applyFill="1" applyBorder="1" applyAlignment="1" applyProtection="1">
      <alignment horizontal="left" vertical="center" shrinkToFit="1"/>
      <protection hidden="1"/>
    </xf>
    <xf numFmtId="0" fontId="0" fillId="48" borderId="30" xfId="0" applyFont="1" applyFill="1" applyBorder="1" applyAlignment="1" applyProtection="1">
      <alignment horizontal="left" vertical="center" shrinkToFit="1"/>
      <protection hidden="1"/>
    </xf>
    <xf numFmtId="0" fontId="9" fillId="49" borderId="45" xfId="0" applyFont="1" applyFill="1" applyBorder="1" applyAlignment="1" applyProtection="1">
      <alignment horizontal="left" vertical="center" shrinkToFit="1"/>
      <protection locked="0"/>
    </xf>
    <xf numFmtId="0" fontId="9" fillId="49" borderId="17" xfId="0" applyFont="1" applyFill="1" applyBorder="1" applyAlignment="1" applyProtection="1">
      <alignment horizontal="left" vertical="center" shrinkToFit="1"/>
      <protection locked="0"/>
    </xf>
    <xf numFmtId="0" fontId="9" fillId="49" borderId="30" xfId="0" applyFont="1" applyFill="1" applyBorder="1" applyAlignment="1" applyProtection="1">
      <alignment horizontal="left" vertical="center" shrinkToFit="1"/>
      <protection locked="0"/>
    </xf>
    <xf numFmtId="0" fontId="9" fillId="49" borderId="99" xfId="0" applyFont="1" applyFill="1" applyBorder="1" applyAlignment="1" applyProtection="1">
      <alignment horizontal="left" vertical="center"/>
      <protection locked="0"/>
    </xf>
    <xf numFmtId="0" fontId="9" fillId="49" borderId="101" xfId="0" applyFont="1" applyFill="1" applyBorder="1" applyAlignment="1" applyProtection="1">
      <alignment horizontal="left" vertical="center"/>
      <protection locked="0"/>
    </xf>
    <xf numFmtId="0" fontId="9" fillId="49" borderId="101" xfId="0" applyFont="1" applyFill="1" applyBorder="1" applyAlignment="1" applyProtection="1">
      <alignment horizontal="left" vertical="center" shrinkToFit="1"/>
      <protection locked="0"/>
    </xf>
    <xf numFmtId="0" fontId="9" fillId="49" borderId="108" xfId="0" applyFont="1" applyFill="1" applyBorder="1" applyAlignment="1" applyProtection="1">
      <alignment horizontal="left" vertical="center" shrinkToFit="1"/>
      <protection locked="0"/>
    </xf>
    <xf numFmtId="0" fontId="9" fillId="49" borderId="81" xfId="0" applyFont="1" applyFill="1" applyBorder="1" applyAlignment="1" applyProtection="1">
      <alignment horizontal="left" vertical="center" shrinkToFit="1"/>
      <protection locked="0"/>
    </xf>
    <xf numFmtId="0" fontId="9" fillId="49" borderId="43" xfId="0" applyFont="1" applyFill="1" applyBorder="1" applyAlignment="1" applyProtection="1">
      <alignment horizontal="center" vertical="center" shrinkToFit="1"/>
      <protection locked="0"/>
    </xf>
    <xf numFmtId="0" fontId="9" fillId="49" borderId="95" xfId="0" applyFont="1" applyFill="1" applyBorder="1" applyAlignment="1" applyProtection="1">
      <alignment horizontal="center" vertical="center" shrinkToFit="1"/>
      <protection locked="0"/>
    </xf>
    <xf numFmtId="0" fontId="9" fillId="49" borderId="94" xfId="0" applyFont="1" applyFill="1" applyBorder="1" applyAlignment="1" applyProtection="1">
      <alignment horizontal="center" vertical="center" shrinkToFit="1"/>
      <protection locked="0"/>
    </xf>
    <xf numFmtId="0" fontId="0" fillId="47" borderId="20" xfId="0" applyFill="1" applyBorder="1" applyAlignment="1" applyProtection="1">
      <alignment horizontal="left" vertical="center"/>
      <protection/>
    </xf>
    <xf numFmtId="0" fontId="0" fillId="47" borderId="22" xfId="0" applyFill="1" applyBorder="1" applyAlignment="1" applyProtection="1">
      <alignment horizontal="left" vertical="center"/>
      <protection/>
    </xf>
    <xf numFmtId="0" fontId="0" fillId="47" borderId="23" xfId="0" applyFill="1" applyBorder="1" applyAlignment="1" applyProtection="1">
      <alignment horizontal="left" vertical="center"/>
      <protection/>
    </xf>
    <xf numFmtId="0" fontId="9" fillId="49" borderId="99" xfId="0" applyFont="1" applyFill="1" applyBorder="1" applyAlignment="1" applyProtection="1">
      <alignment horizontal="center" vertical="center" shrinkToFit="1"/>
      <protection locked="0"/>
    </xf>
    <xf numFmtId="0" fontId="9" fillId="49" borderId="100" xfId="0" applyFont="1" applyFill="1" applyBorder="1" applyAlignment="1" applyProtection="1">
      <alignment horizontal="center" vertical="center" shrinkToFit="1"/>
      <protection locked="0"/>
    </xf>
    <xf numFmtId="0" fontId="9" fillId="49" borderId="108" xfId="0" applyFont="1" applyFill="1" applyBorder="1" applyAlignment="1" applyProtection="1">
      <alignment horizontal="center" vertical="center" shrinkToFit="1"/>
      <protection locked="0"/>
    </xf>
    <xf numFmtId="0" fontId="9" fillId="49" borderId="96" xfId="0" applyFont="1" applyFill="1" applyBorder="1" applyAlignment="1" applyProtection="1">
      <alignment horizontal="center" vertical="center" shrinkToFit="1"/>
      <protection locked="0"/>
    </xf>
    <xf numFmtId="0" fontId="9" fillId="49" borderId="97" xfId="0" applyFont="1" applyFill="1" applyBorder="1" applyAlignment="1" applyProtection="1">
      <alignment horizontal="center" vertical="center" shrinkToFit="1"/>
      <protection locked="0"/>
    </xf>
    <xf numFmtId="0" fontId="9" fillId="49" borderId="109" xfId="0" applyFont="1" applyFill="1" applyBorder="1" applyAlignment="1" applyProtection="1">
      <alignment horizontal="center" vertical="center" shrinkToFit="1"/>
      <protection locked="0"/>
    </xf>
    <xf numFmtId="0" fontId="13" fillId="0" borderId="61" xfId="0" applyNumberFormat="1" applyFont="1" applyBorder="1" applyAlignment="1">
      <alignment horizontal="left" vertical="center" shrinkToFit="1"/>
    </xf>
    <xf numFmtId="0" fontId="13" fillId="0" borderId="50" xfId="0" applyNumberFormat="1" applyFont="1" applyBorder="1" applyAlignment="1">
      <alignment vertical="center" shrinkToFit="1"/>
    </xf>
    <xf numFmtId="0" fontId="13" fillId="0" borderId="82" xfId="0" applyNumberFormat="1" applyFont="1" applyBorder="1" applyAlignment="1">
      <alignment vertical="center" shrinkToFit="1"/>
    </xf>
    <xf numFmtId="0" fontId="13" fillId="0" borderId="72" xfId="0" applyNumberFormat="1" applyFont="1" applyBorder="1" applyAlignment="1">
      <alignment vertical="center" shrinkToFit="1"/>
    </xf>
    <xf numFmtId="0" fontId="13" fillId="0" borderId="70" xfId="0" applyNumberFormat="1" applyFont="1" applyBorder="1" applyAlignment="1">
      <alignment vertical="center" shrinkToFit="1"/>
    </xf>
    <xf numFmtId="0" fontId="13" fillId="0" borderId="73" xfId="0" applyNumberFormat="1" applyFont="1" applyBorder="1" applyAlignment="1">
      <alignment vertical="center" shrinkToFit="1"/>
    </xf>
    <xf numFmtId="0" fontId="17" fillId="0" borderId="59"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71" xfId="0" applyFont="1" applyBorder="1" applyAlignment="1">
      <alignment horizontal="left" vertical="center" shrinkToFit="1"/>
    </xf>
    <xf numFmtId="0" fontId="13" fillId="0" borderId="61" xfId="0" applyFont="1" applyBorder="1" applyAlignment="1">
      <alignment horizontal="left" shrinkToFit="1"/>
    </xf>
    <xf numFmtId="0" fontId="13" fillId="0" borderId="50" xfId="0" applyFont="1" applyBorder="1" applyAlignment="1">
      <alignment horizontal="left" shrinkToFit="1"/>
    </xf>
    <xf numFmtId="0" fontId="13" fillId="0" borderId="82" xfId="0" applyFont="1" applyBorder="1" applyAlignment="1">
      <alignment horizontal="left" shrinkToFit="1"/>
    </xf>
    <xf numFmtId="0" fontId="0" fillId="0" borderId="7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9" xfId="0" applyFont="1" applyFill="1" applyBorder="1" applyAlignment="1">
      <alignment horizontal="center" vertical="center"/>
    </xf>
    <xf numFmtId="0" fontId="13" fillId="0" borderId="36" xfId="0" applyFont="1" applyBorder="1" applyAlignment="1">
      <alignment shrinkToFit="1"/>
    </xf>
    <xf numFmtId="0" fontId="13" fillId="0" borderId="17" xfId="0" applyFont="1" applyBorder="1" applyAlignment="1">
      <alignment shrinkToFit="1"/>
    </xf>
    <xf numFmtId="0" fontId="13" fillId="0" borderId="81" xfId="0" applyFont="1" applyBorder="1" applyAlignment="1">
      <alignment shrinkToFit="1"/>
    </xf>
    <xf numFmtId="0" fontId="17" fillId="0" borderId="15" xfId="0" applyFont="1" applyBorder="1" applyAlignment="1">
      <alignment horizontal="left" shrinkToFit="1"/>
    </xf>
    <xf numFmtId="0" fontId="17" fillId="0" borderId="12" xfId="0" applyFont="1" applyBorder="1" applyAlignment="1">
      <alignment horizontal="left" shrinkToFit="1"/>
    </xf>
    <xf numFmtId="0" fontId="17" fillId="0" borderId="89" xfId="0" applyFont="1" applyBorder="1" applyAlignment="1">
      <alignment horizontal="left" shrinkToFit="1"/>
    </xf>
    <xf numFmtId="0" fontId="0" fillId="0" borderId="42" xfId="0" applyFont="1" applyBorder="1" applyAlignment="1">
      <alignment horizontal="left" shrinkToFit="1"/>
    </xf>
    <xf numFmtId="0" fontId="0" fillId="0" borderId="58" xfId="0" applyFont="1" applyBorder="1" applyAlignment="1">
      <alignment horizontal="left" shrinkToFit="1"/>
    </xf>
    <xf numFmtId="0" fontId="0" fillId="0" borderId="85" xfId="0" applyFont="1" applyBorder="1" applyAlignment="1">
      <alignment horizontal="left" shrinkToFit="1"/>
    </xf>
    <xf numFmtId="0" fontId="0" fillId="0" borderId="45" xfId="0" applyFont="1" applyBorder="1" applyAlignment="1">
      <alignment horizontal="left" shrinkToFit="1"/>
    </xf>
    <xf numFmtId="0" fontId="0" fillId="0" borderId="17" xfId="0" applyFont="1" applyBorder="1" applyAlignment="1">
      <alignment horizontal="left" shrinkToFit="1"/>
    </xf>
    <xf numFmtId="0" fontId="0" fillId="0" borderId="81" xfId="0" applyFont="1" applyBorder="1" applyAlignment="1">
      <alignment horizontal="left" shrinkToFit="1"/>
    </xf>
    <xf numFmtId="0" fontId="8" fillId="53" borderId="15" xfId="0" applyFont="1" applyFill="1" applyBorder="1" applyAlignment="1">
      <alignment horizontal="center" vertical="center" shrinkToFit="1"/>
    </xf>
    <xf numFmtId="0" fontId="8" fillId="53" borderId="12" xfId="0" applyFont="1" applyFill="1" applyBorder="1" applyAlignment="1">
      <alignment horizontal="center" vertical="center" shrinkToFit="1"/>
    </xf>
    <xf numFmtId="0" fontId="8" fillId="53" borderId="36" xfId="0" applyFont="1" applyFill="1" applyBorder="1" applyAlignment="1">
      <alignment horizontal="center" vertical="center" shrinkToFit="1"/>
    </xf>
    <xf numFmtId="0" fontId="8" fillId="53" borderId="17" xfId="0" applyFont="1" applyFill="1" applyBorder="1" applyAlignment="1">
      <alignment horizontal="center" vertical="center" shrinkToFit="1"/>
    </xf>
    <xf numFmtId="0" fontId="15" fillId="0" borderId="111" xfId="0" applyFont="1" applyFill="1" applyBorder="1" applyAlignment="1">
      <alignment horizontal="center" vertical="center" shrinkToFit="1"/>
    </xf>
    <xf numFmtId="0" fontId="15" fillId="0" borderId="112" xfId="0" applyFont="1" applyFill="1" applyBorder="1" applyAlignment="1">
      <alignment horizontal="center" vertical="center" shrinkToFit="1"/>
    </xf>
    <xf numFmtId="0" fontId="15" fillId="0" borderId="113" xfId="0" applyFont="1" applyFill="1" applyBorder="1" applyAlignment="1">
      <alignment horizontal="center" vertical="center" shrinkToFit="1"/>
    </xf>
    <xf numFmtId="182" fontId="8" fillId="0" borderId="72" xfId="0" applyNumberFormat="1" applyFont="1" applyFill="1" applyBorder="1" applyAlignment="1">
      <alignment horizontal="center" vertical="center" shrinkToFit="1"/>
    </xf>
    <xf numFmtId="0" fontId="0" fillId="0" borderId="70" xfId="0" applyFont="1" applyBorder="1" applyAlignment="1">
      <alignment horizontal="center" vertical="center"/>
    </xf>
    <xf numFmtId="0" fontId="0" fillId="0" borderId="34" xfId="0" applyFont="1" applyBorder="1" applyAlignment="1">
      <alignment horizontal="center" vertical="center"/>
    </xf>
    <xf numFmtId="0" fontId="0" fillId="0" borderId="72" xfId="0" applyFont="1" applyBorder="1" applyAlignment="1">
      <alignment horizontal="center" vertical="center"/>
    </xf>
    <xf numFmtId="0" fontId="0" fillId="0" borderId="61"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9"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7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45" xfId="0" applyFont="1" applyBorder="1" applyAlignment="1">
      <alignment horizontal="center" vertical="center"/>
    </xf>
    <xf numFmtId="0" fontId="15" fillId="0" borderId="30" xfId="0" applyFont="1" applyBorder="1" applyAlignment="1">
      <alignment horizontal="center" vertical="center"/>
    </xf>
    <xf numFmtId="0" fontId="26" fillId="0" borderId="0" xfId="0" applyFont="1" applyAlignment="1">
      <alignment horizontal="center" vertical="center" shrinkToFit="1"/>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5" fillId="0" borderId="50" xfId="0" applyFont="1" applyBorder="1" applyAlignment="1">
      <alignment horizontal="distributed" shrinkToFit="1"/>
    </xf>
    <xf numFmtId="0" fontId="5" fillId="0" borderId="82" xfId="0" applyFont="1" applyBorder="1" applyAlignment="1">
      <alignment horizontal="distributed" shrinkToFi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71" xfId="0" applyFont="1" applyBorder="1" applyAlignment="1">
      <alignment horizontal="center" vertical="center"/>
    </xf>
    <xf numFmtId="0" fontId="15" fillId="0" borderId="36" xfId="0" applyFont="1" applyBorder="1" applyAlignment="1">
      <alignment horizontal="center" vertical="center"/>
    </xf>
    <xf numFmtId="0" fontId="15" fillId="0" borderId="81" xfId="0" applyFont="1" applyBorder="1" applyAlignment="1">
      <alignment horizontal="center" vertical="center"/>
    </xf>
    <xf numFmtId="0" fontId="15" fillId="0" borderId="114"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114" xfId="0" applyFont="1" applyBorder="1" applyAlignment="1">
      <alignment horizontal="center"/>
    </xf>
    <xf numFmtId="0" fontId="15" fillId="0" borderId="27" xfId="0" applyFont="1" applyBorder="1" applyAlignment="1">
      <alignment horizontal="center"/>
    </xf>
    <xf numFmtId="0" fontId="15" fillId="0" borderId="36" xfId="0" applyFont="1" applyBorder="1" applyAlignment="1">
      <alignment horizontal="center"/>
    </xf>
    <xf numFmtId="0" fontId="15" fillId="0" borderId="30" xfId="0" applyFont="1" applyBorder="1" applyAlignment="1">
      <alignment horizontal="center"/>
    </xf>
    <xf numFmtId="0" fontId="17" fillId="0" borderId="114" xfId="0" applyFont="1" applyBorder="1" applyAlignment="1">
      <alignment horizontal="left" vertical="center" shrinkToFit="1"/>
    </xf>
    <xf numFmtId="0" fontId="17" fillId="0" borderId="58" xfId="0" applyFont="1" applyBorder="1" applyAlignment="1">
      <alignment horizontal="left" vertical="center" shrinkToFit="1"/>
    </xf>
    <xf numFmtId="0" fontId="17" fillId="0" borderId="85" xfId="0" applyFont="1" applyBorder="1" applyAlignment="1">
      <alignment horizontal="left" vertical="center" shrinkToFit="1"/>
    </xf>
    <xf numFmtId="0" fontId="18" fillId="0" borderId="0" xfId="0" applyFont="1" applyBorder="1" applyAlignment="1">
      <alignment horizontal="center" shrinkToFit="1"/>
    </xf>
    <xf numFmtId="0" fontId="0" fillId="0" borderId="33"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5" fillId="0" borderId="15" xfId="0" applyFont="1" applyBorder="1" applyAlignment="1">
      <alignment horizontal="center" vertical="center" wrapText="1"/>
    </xf>
    <xf numFmtId="0" fontId="15" fillId="0" borderId="89" xfId="0" applyFont="1" applyBorder="1" applyAlignment="1">
      <alignment horizontal="center" vertical="center" wrapText="1"/>
    </xf>
    <xf numFmtId="0" fontId="14" fillId="0" borderId="15"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89" xfId="0" applyFont="1" applyBorder="1" applyAlignment="1">
      <alignment horizontal="left" vertical="center" shrinkToFit="1"/>
    </xf>
    <xf numFmtId="0" fontId="14" fillId="0" borderId="36"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81" xfId="0" applyFont="1" applyBorder="1" applyAlignment="1">
      <alignment horizontal="left" vertical="center" shrinkToFit="1"/>
    </xf>
    <xf numFmtId="0" fontId="15" fillId="0" borderId="31" xfId="0" applyFont="1" applyBorder="1" applyAlignment="1">
      <alignment horizontal="left" vertical="center" shrinkToFit="1"/>
    </xf>
    <xf numFmtId="0" fontId="15" fillId="0" borderId="116" xfId="0" applyFont="1" applyBorder="1" applyAlignment="1">
      <alignment horizontal="left" vertical="center" shrinkToFit="1"/>
    </xf>
    <xf numFmtId="0" fontId="15" fillId="0" borderId="35" xfId="0" applyFont="1" applyBorder="1" applyAlignment="1">
      <alignment horizontal="left" shrinkToFit="1"/>
    </xf>
    <xf numFmtId="0" fontId="15" fillId="0" borderId="117" xfId="0" applyFont="1" applyBorder="1" applyAlignment="1">
      <alignment horizontal="left" shrinkToFit="1"/>
    </xf>
    <xf numFmtId="0" fontId="15" fillId="0" borderId="15" xfId="0" applyFont="1" applyBorder="1" applyAlignment="1">
      <alignment horizontal="center" vertical="center" wrapText="1" shrinkToFit="1"/>
    </xf>
    <xf numFmtId="0" fontId="15" fillId="0" borderId="89" xfId="0" applyFont="1" applyBorder="1" applyAlignment="1">
      <alignment horizontal="center" vertical="center" shrinkToFit="1"/>
    </xf>
    <xf numFmtId="0" fontId="15" fillId="0" borderId="115" xfId="0" applyFont="1" applyBorder="1" applyAlignment="1">
      <alignment horizontal="center" vertical="center" shrinkToFit="1"/>
    </xf>
    <xf numFmtId="0" fontId="15" fillId="0" borderId="82" xfId="0" applyFont="1" applyBorder="1" applyAlignment="1">
      <alignment horizontal="center" vertical="center" shrinkToFit="1"/>
    </xf>
    <xf numFmtId="0" fontId="17" fillId="0" borderId="15" xfId="0" applyFont="1" applyBorder="1" applyAlignment="1">
      <alignment horizontal="left" vertical="center" shrinkToFit="1"/>
    </xf>
    <xf numFmtId="0" fontId="17" fillId="0" borderId="12" xfId="0" applyFont="1" applyBorder="1" applyAlignment="1">
      <alignment horizontal="left" vertical="center" shrinkToFit="1"/>
    </xf>
    <xf numFmtId="0" fontId="17" fillId="0" borderId="89" xfId="0" applyFont="1" applyBorder="1" applyAlignment="1">
      <alignment horizontal="left" vertical="center" shrinkToFit="1"/>
    </xf>
    <xf numFmtId="0" fontId="15" fillId="0" borderId="67" xfId="0" applyFont="1" applyBorder="1" applyAlignment="1">
      <alignment horizontal="center" shrinkToFit="1"/>
    </xf>
    <xf numFmtId="0" fontId="15" fillId="0" borderId="55" xfId="0" applyFont="1" applyBorder="1" applyAlignment="1">
      <alignment horizontal="center" shrinkToFit="1"/>
    </xf>
    <xf numFmtId="0" fontId="15" fillId="0" borderId="93" xfId="0" applyFont="1" applyBorder="1" applyAlignment="1">
      <alignment horizontal="center"/>
    </xf>
    <xf numFmtId="0" fontId="15" fillId="0" borderId="118" xfId="0" applyFont="1" applyBorder="1" applyAlignment="1">
      <alignment horizontal="center"/>
    </xf>
    <xf numFmtId="0" fontId="15" fillId="0" borderId="32" xfId="0" applyFont="1" applyBorder="1" applyAlignment="1">
      <alignment horizontal="center" vertical="center"/>
    </xf>
    <xf numFmtId="0" fontId="15" fillId="0" borderId="31" xfId="0" applyFont="1" applyBorder="1" applyAlignment="1">
      <alignment horizontal="center" vertical="center"/>
    </xf>
    <xf numFmtId="0" fontId="15" fillId="0" borderId="119" xfId="0" applyFont="1" applyBorder="1" applyAlignment="1">
      <alignment horizontal="center"/>
    </xf>
    <xf numFmtId="0" fontId="15" fillId="0" borderId="35" xfId="0" applyFont="1" applyBorder="1" applyAlignment="1">
      <alignment horizontal="center"/>
    </xf>
    <xf numFmtId="0" fontId="15" fillId="0" borderId="15" xfId="0" applyFont="1" applyBorder="1" applyAlignment="1">
      <alignment horizontal="center" vertical="center"/>
    </xf>
    <xf numFmtId="0" fontId="15" fillId="0" borderId="0" xfId="0" applyFont="1" applyBorder="1" applyAlignment="1">
      <alignment horizontal="center" shrinkToFit="1"/>
    </xf>
    <xf numFmtId="0" fontId="15" fillId="0" borderId="71" xfId="0" applyFont="1" applyBorder="1" applyAlignment="1">
      <alignment horizontal="center" shrinkToFit="1"/>
    </xf>
    <xf numFmtId="0" fontId="8" fillId="0" borderId="120" xfId="0" applyNumberFormat="1" applyFont="1" applyBorder="1" applyAlignment="1">
      <alignment horizontal="center" vertical="center"/>
    </xf>
    <xf numFmtId="0" fontId="0" fillId="0" borderId="121" xfId="0" applyFont="1" applyBorder="1" applyAlignment="1">
      <alignment horizontal="center" vertical="center"/>
    </xf>
    <xf numFmtId="0" fontId="0" fillId="0" borderId="76" xfId="0" applyFont="1" applyBorder="1" applyAlignment="1">
      <alignment horizontal="center" vertical="center" wrapText="1"/>
    </xf>
    <xf numFmtId="0" fontId="0" fillId="0" borderId="11" xfId="0" applyFont="1" applyBorder="1" applyAlignment="1">
      <alignment horizontal="center" vertical="center"/>
    </xf>
    <xf numFmtId="0" fontId="0" fillId="0" borderId="122" xfId="0" applyFont="1" applyBorder="1" applyAlignment="1">
      <alignment horizontal="center" vertical="center"/>
    </xf>
    <xf numFmtId="0" fontId="0" fillId="0" borderId="14"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2"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1" xfId="0" applyFont="1" applyBorder="1" applyAlignment="1">
      <alignment vertical="center" shrinkToFit="1"/>
    </xf>
    <xf numFmtId="0" fontId="0" fillId="0" borderId="122" xfId="0" applyFont="1" applyBorder="1" applyAlignment="1">
      <alignment vertical="center" shrinkToFit="1"/>
    </xf>
    <xf numFmtId="0" fontId="8" fillId="0" borderId="123" xfId="0" applyNumberFormat="1" applyFont="1" applyBorder="1" applyAlignment="1">
      <alignment horizontal="center" vertical="center"/>
    </xf>
    <xf numFmtId="0" fontId="17" fillId="0" borderId="15" xfId="0" applyFont="1" applyBorder="1" applyAlignment="1">
      <alignment vertical="center" shrinkToFit="1"/>
    </xf>
    <xf numFmtId="0" fontId="17" fillId="0" borderId="12" xfId="0" applyFont="1" applyBorder="1" applyAlignment="1">
      <alignment vertical="center" shrinkToFit="1"/>
    </xf>
    <xf numFmtId="0" fontId="17" fillId="0" borderId="87" xfId="0" applyFont="1" applyBorder="1" applyAlignment="1">
      <alignment vertical="center" shrinkToFit="1"/>
    </xf>
    <xf numFmtId="0" fontId="8" fillId="0" borderId="8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87"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62" xfId="0" applyFont="1" applyBorder="1" applyAlignment="1">
      <alignment horizontal="center" vertical="center" shrinkToFit="1"/>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61" xfId="0" applyFont="1" applyBorder="1" applyAlignment="1">
      <alignment horizontal="center" vertical="center"/>
    </xf>
    <xf numFmtId="0" fontId="0" fillId="0" borderId="50" xfId="0" applyFont="1" applyBorder="1" applyAlignment="1">
      <alignment horizontal="center" vertical="center"/>
    </xf>
    <xf numFmtId="0" fontId="0" fillId="0" borderId="62" xfId="0" applyFont="1" applyBorder="1" applyAlignment="1">
      <alignment horizontal="center" vertical="center"/>
    </xf>
    <xf numFmtId="0" fontId="17" fillId="0" borderId="114" xfId="0" applyNumberFormat="1" applyFont="1" applyBorder="1" applyAlignment="1">
      <alignment horizontal="left" vertical="center" shrinkToFit="1"/>
    </xf>
    <xf numFmtId="0" fontId="17" fillId="0" borderId="27" xfId="0" applyFont="1" applyBorder="1" applyAlignment="1">
      <alignment horizontal="left" vertical="center" shrinkToFit="1"/>
    </xf>
    <xf numFmtId="0" fontId="8" fillId="0" borderId="59" xfId="0" applyFont="1" applyBorder="1" applyAlignment="1">
      <alignment horizontal="center" vertical="center" shrinkToFit="1"/>
    </xf>
    <xf numFmtId="0" fontId="0" fillId="0" borderId="0"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50" xfId="0" applyFont="1" applyBorder="1" applyAlignment="1">
      <alignment vertical="center"/>
    </xf>
    <xf numFmtId="0" fontId="0" fillId="0" borderId="62" xfId="0" applyFont="1" applyBorder="1" applyAlignment="1">
      <alignment vertical="center"/>
    </xf>
    <xf numFmtId="0" fontId="8" fillId="0" borderId="72" xfId="0" applyFont="1" applyBorder="1" applyAlignment="1">
      <alignment horizontal="center" vertical="center" shrinkToFit="1"/>
    </xf>
    <xf numFmtId="0" fontId="13" fillId="0" borderId="50" xfId="0" applyNumberFormat="1" applyFont="1" applyBorder="1" applyAlignment="1">
      <alignment horizontal="left" vertical="center" shrinkToFit="1"/>
    </xf>
    <xf numFmtId="0" fontId="13" fillId="0" borderId="50" xfId="0" applyFont="1" applyBorder="1" applyAlignment="1">
      <alignment horizontal="left" vertical="center" shrinkToFit="1"/>
    </xf>
    <xf numFmtId="0" fontId="13" fillId="0" borderId="62" xfId="0" applyFont="1" applyBorder="1" applyAlignment="1">
      <alignment horizontal="left" vertical="center" shrinkToFit="1"/>
    </xf>
    <xf numFmtId="182" fontId="8" fillId="0" borderId="20" xfId="0" applyNumberFormat="1" applyFont="1" applyFill="1" applyBorder="1" applyAlignment="1">
      <alignment horizontal="center" vertical="center" shrinkToFit="1"/>
    </xf>
    <xf numFmtId="0" fontId="17" fillId="0" borderId="58" xfId="0" applyNumberFormat="1" applyFont="1" applyBorder="1" applyAlignment="1">
      <alignment horizontal="left" vertical="center" shrinkToFit="1"/>
    </xf>
    <xf numFmtId="0" fontId="0" fillId="0" borderId="56" xfId="0" applyFont="1" applyBorder="1" applyAlignment="1">
      <alignment horizontal="center"/>
    </xf>
    <xf numFmtId="0" fontId="0" fillId="0" borderId="18" xfId="0" applyFont="1" applyBorder="1" applyAlignment="1">
      <alignment horizontal="center"/>
    </xf>
    <xf numFmtId="0" fontId="0" fillId="0" borderId="38" xfId="0" applyFont="1" applyBorder="1" applyAlignment="1">
      <alignment horizontal="center"/>
    </xf>
    <xf numFmtId="0" fontId="0" fillId="0" borderId="12" xfId="0" applyFont="1" applyBorder="1" applyAlignment="1">
      <alignment/>
    </xf>
    <xf numFmtId="0" fontId="0" fillId="0" borderId="0" xfId="0" applyFont="1" applyBorder="1" applyAlignment="1">
      <alignment/>
    </xf>
    <xf numFmtId="0" fontId="0" fillId="0" borderId="56" xfId="0" applyFont="1" applyBorder="1" applyAlignment="1">
      <alignment horizontal="center" vertical="center"/>
    </xf>
    <xf numFmtId="0" fontId="0" fillId="0" borderId="18" xfId="0" applyFont="1" applyBorder="1" applyAlignment="1">
      <alignment horizontal="center" vertical="center"/>
    </xf>
    <xf numFmtId="0" fontId="0" fillId="0" borderId="78" xfId="0" applyFont="1" applyBorder="1" applyAlignment="1">
      <alignment horizontal="center" vertical="center"/>
    </xf>
    <xf numFmtId="182" fontId="8" fillId="0" borderId="59"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0" fillId="0" borderId="124" xfId="0" applyFont="1" applyBorder="1" applyAlignment="1">
      <alignment horizontal="center" vertical="center"/>
    </xf>
    <xf numFmtId="0" fontId="0" fillId="0" borderId="56" xfId="0" applyFont="1" applyBorder="1" applyAlignment="1">
      <alignment horizontal="center" shrinkToFit="1"/>
    </xf>
    <xf numFmtId="0" fontId="0" fillId="0" borderId="18" xfId="0" applyFont="1" applyBorder="1" applyAlignment="1">
      <alignment horizontal="center" shrinkToFit="1"/>
    </xf>
    <xf numFmtId="0" fontId="0" fillId="0" borderId="72" xfId="0" applyFont="1" applyBorder="1" applyAlignment="1">
      <alignment horizontal="left" vertical="center" shrinkToFit="1"/>
    </xf>
    <xf numFmtId="0" fontId="0" fillId="0" borderId="70" xfId="0" applyFont="1" applyBorder="1" applyAlignment="1">
      <alignment horizontal="left" vertical="center" shrinkToFit="1"/>
    </xf>
    <xf numFmtId="0" fontId="0" fillId="0" borderId="73"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2" xfId="0" applyFont="1" applyBorder="1" applyAlignment="1">
      <alignment horizontal="left" vertical="center"/>
    </xf>
    <xf numFmtId="0" fontId="0" fillId="0" borderId="21" xfId="0" applyFont="1" applyBorder="1" applyAlignment="1">
      <alignment horizontal="center" vertical="center" shrinkToFit="1"/>
    </xf>
    <xf numFmtId="0" fontId="0" fillId="0" borderId="0" xfId="0" applyFont="1" applyFill="1" applyBorder="1" applyAlignment="1">
      <alignment horizontal="right"/>
    </xf>
    <xf numFmtId="0" fontId="0" fillId="0" borderId="77" xfId="0" applyFont="1" applyBorder="1" applyAlignment="1">
      <alignment horizontal="center" vertical="center"/>
    </xf>
    <xf numFmtId="0" fontId="0" fillId="0" borderId="77" xfId="0" applyFont="1" applyBorder="1" applyAlignment="1">
      <alignment horizontal="distributed" vertical="center"/>
    </xf>
    <xf numFmtId="0" fontId="0" fillId="0" borderId="78" xfId="0" applyFont="1" applyBorder="1" applyAlignment="1">
      <alignment horizontal="distributed" vertical="center"/>
    </xf>
    <xf numFmtId="0" fontId="0" fillId="0" borderId="31" xfId="0" applyFont="1" applyBorder="1" applyAlignment="1">
      <alignment horizontal="distributed" vertical="center"/>
    </xf>
    <xf numFmtId="49" fontId="0" fillId="0" borderId="77" xfId="0" applyNumberFormat="1" applyFont="1" applyFill="1" applyBorder="1" applyAlignment="1">
      <alignment horizontal="center" vertical="center"/>
    </xf>
    <xf numFmtId="0" fontId="0" fillId="0" borderId="18" xfId="0" applyBorder="1" applyAlignment="1">
      <alignment horizontal="center" vertical="center"/>
    </xf>
    <xf numFmtId="0" fontId="0" fillId="0" borderId="78" xfId="0" applyFont="1" applyBorder="1" applyAlignment="1">
      <alignment horizontal="center" shrinkToFit="1"/>
    </xf>
    <xf numFmtId="0" fontId="0" fillId="0" borderId="18" xfId="0" applyBorder="1" applyAlignment="1">
      <alignment vertical="center"/>
    </xf>
    <xf numFmtId="0" fontId="0" fillId="0" borderId="78" xfId="0" applyBorder="1" applyAlignment="1">
      <alignment vertical="center"/>
    </xf>
    <xf numFmtId="0" fontId="0" fillId="0" borderId="53" xfId="0" applyFont="1" applyBorder="1" applyAlignment="1">
      <alignment horizontal="center" vertical="center" textRotation="255"/>
    </xf>
    <xf numFmtId="0" fontId="0" fillId="0" borderId="123" xfId="0" applyFont="1" applyBorder="1" applyAlignment="1">
      <alignment horizontal="center" vertical="center" textRotation="255"/>
    </xf>
    <xf numFmtId="0" fontId="0" fillId="0" borderId="124" xfId="0" applyFont="1" applyBorder="1" applyAlignment="1">
      <alignment horizontal="center" vertical="center" textRotation="255"/>
    </xf>
    <xf numFmtId="0" fontId="19" fillId="0" borderId="12" xfId="0" applyFont="1" applyBorder="1" applyAlignment="1">
      <alignment horizontal="left" vertical="center"/>
    </xf>
    <xf numFmtId="0" fontId="19" fillId="0" borderId="89" xfId="0" applyFont="1" applyBorder="1" applyAlignment="1">
      <alignment horizontal="left" vertical="center"/>
    </xf>
    <xf numFmtId="0" fontId="15" fillId="0" borderId="50" xfId="0" applyFont="1" applyBorder="1" applyAlignment="1">
      <alignment horizontal="left" vertical="center"/>
    </xf>
    <xf numFmtId="0" fontId="15" fillId="0" borderId="82" xfId="0" applyFont="1" applyBorder="1" applyAlignment="1">
      <alignment horizontal="left" vertical="center"/>
    </xf>
    <xf numFmtId="0" fontId="13" fillId="0" borderId="36" xfId="0" applyFont="1" applyBorder="1" applyAlignment="1">
      <alignment horizontal="left" vertical="center" shrinkToFit="1"/>
    </xf>
    <xf numFmtId="0" fontId="13" fillId="0" borderId="17"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34" xfId="0" applyFont="1" applyBorder="1" applyAlignment="1">
      <alignment horizontal="distributed" vertical="center"/>
    </xf>
    <xf numFmtId="49" fontId="0" fillId="0" borderId="69" xfId="0" applyNumberFormat="1" applyFont="1" applyFill="1" applyBorder="1" applyAlignment="1">
      <alignment horizontal="center" vertical="center" shrinkToFit="1"/>
    </xf>
    <xf numFmtId="0" fontId="0" fillId="0" borderId="22" xfId="0" applyFont="1" applyBorder="1" applyAlignment="1">
      <alignment vertical="center"/>
    </xf>
    <xf numFmtId="0" fontId="15" fillId="0" borderId="36" xfId="0" applyFont="1" applyBorder="1" applyAlignment="1">
      <alignment horizontal="center" vertical="center" wrapText="1"/>
    </xf>
    <xf numFmtId="0" fontId="15" fillId="0" borderId="81" xfId="0" applyFont="1" applyBorder="1" applyAlignment="1">
      <alignment horizontal="center" vertical="center" wrapText="1"/>
    </xf>
    <xf numFmtId="0" fontId="17" fillId="0" borderId="114" xfId="0" applyFont="1" applyBorder="1" applyAlignment="1">
      <alignment shrinkToFit="1"/>
    </xf>
    <xf numFmtId="0" fontId="17" fillId="0" borderId="58" xfId="0" applyFont="1" applyBorder="1" applyAlignment="1">
      <alignment shrinkToFit="1"/>
    </xf>
    <xf numFmtId="0" fontId="17" fillId="0" borderId="85" xfId="0" applyFont="1" applyBorder="1" applyAlignment="1">
      <alignment shrinkToFit="1"/>
    </xf>
    <xf numFmtId="0" fontId="15" fillId="0" borderId="81" xfId="0" applyFont="1" applyBorder="1" applyAlignment="1">
      <alignment horizontal="center"/>
    </xf>
    <xf numFmtId="0" fontId="13" fillId="0" borderId="115" xfId="0" applyFont="1" applyBorder="1" applyAlignment="1">
      <alignment horizontal="left" vertical="center" shrinkToFit="1"/>
    </xf>
    <xf numFmtId="0" fontId="8" fillId="0" borderId="125" xfId="0" applyFont="1" applyBorder="1" applyAlignment="1">
      <alignment horizontal="center" vertical="center" shrinkToFit="1"/>
    </xf>
    <xf numFmtId="0" fontId="8" fillId="0" borderId="126" xfId="0" applyFont="1" applyBorder="1" applyAlignment="1">
      <alignment horizontal="center" vertical="center" shrinkToFit="1"/>
    </xf>
    <xf numFmtId="0" fontId="8" fillId="0" borderId="127" xfId="0" applyFont="1" applyBorder="1" applyAlignment="1">
      <alignment horizontal="center" vertical="center" shrinkToFit="1"/>
    </xf>
    <xf numFmtId="0" fontId="8" fillId="0" borderId="128" xfId="0" applyFont="1" applyBorder="1" applyAlignment="1">
      <alignment horizontal="center" vertical="center" shrinkToFit="1"/>
    </xf>
    <xf numFmtId="0" fontId="5" fillId="0" borderId="17" xfId="0" applyFont="1" applyBorder="1" applyAlignment="1">
      <alignment horizontal="distributed" shrinkToFit="1"/>
    </xf>
    <xf numFmtId="0" fontId="5" fillId="0" borderId="81" xfId="0" applyFont="1" applyBorder="1" applyAlignment="1">
      <alignment horizontal="distributed" shrinkToFit="1"/>
    </xf>
    <xf numFmtId="0" fontId="8" fillId="0" borderId="129" xfId="0" applyFont="1" applyBorder="1" applyAlignment="1">
      <alignment horizontal="center" vertical="center"/>
    </xf>
    <xf numFmtId="0" fontId="8" fillId="0" borderId="125" xfId="0" applyFont="1" applyBorder="1" applyAlignment="1">
      <alignment horizontal="center" vertical="center"/>
    </xf>
    <xf numFmtId="0" fontId="8" fillId="0" borderId="130" xfId="0" applyFont="1" applyBorder="1" applyAlignment="1">
      <alignment horizontal="center" vertical="center"/>
    </xf>
    <xf numFmtId="0" fontId="8" fillId="0" borderId="127" xfId="0" applyFont="1" applyBorder="1" applyAlignment="1">
      <alignment horizontal="center" vertical="center"/>
    </xf>
    <xf numFmtId="0" fontId="15" fillId="0" borderId="89" xfId="0" applyFont="1" applyBorder="1" applyAlignment="1">
      <alignment horizontal="center" vertical="center"/>
    </xf>
    <xf numFmtId="0" fontId="0" fillId="0" borderId="0" xfId="0" applyFont="1" applyBorder="1" applyAlignment="1">
      <alignment horizontal="left" shrinkToFit="1"/>
    </xf>
    <xf numFmtId="0" fontId="0" fillId="0" borderId="71" xfId="0" applyFont="1" applyBorder="1" applyAlignment="1">
      <alignment horizontal="left" shrinkToFit="1"/>
    </xf>
    <xf numFmtId="0" fontId="16" fillId="0" borderId="131" xfId="0" applyFont="1" applyBorder="1" applyAlignment="1">
      <alignment horizontal="center" vertical="center" shrinkToFit="1"/>
    </xf>
    <xf numFmtId="0" fontId="16" fillId="0" borderId="103" xfId="0" applyFont="1" applyBorder="1" applyAlignment="1">
      <alignment horizontal="center" vertical="center" shrinkToFit="1"/>
    </xf>
    <xf numFmtId="0" fontId="16" fillId="0" borderId="110"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81" xfId="0" applyFont="1" applyBorder="1" applyAlignment="1">
      <alignment horizontal="center" vertical="center" shrinkToFit="1"/>
    </xf>
    <xf numFmtId="0" fontId="15" fillId="0" borderId="13" xfId="0" applyFont="1" applyBorder="1" applyAlignment="1">
      <alignment horizontal="center" vertical="center" wrapText="1"/>
    </xf>
    <xf numFmtId="0" fontId="15" fillId="0" borderId="71" xfId="0" applyFont="1" applyBorder="1" applyAlignment="1">
      <alignment horizontal="center" vertical="center" wrapText="1"/>
    </xf>
    <xf numFmtId="0" fontId="0" fillId="0" borderId="12" xfId="0" applyFont="1" applyBorder="1" applyAlignment="1">
      <alignment horizontal="left" shrinkToFit="1"/>
    </xf>
    <xf numFmtId="0" fontId="0" fillId="0" borderId="89" xfId="0" applyFont="1" applyBorder="1" applyAlignment="1">
      <alignment horizontal="left" shrinkToFit="1"/>
    </xf>
    <xf numFmtId="0" fontId="14" fillId="53" borderId="12" xfId="0" applyFont="1" applyFill="1" applyBorder="1" applyAlignment="1">
      <alignment horizontal="center" vertical="center" shrinkToFit="1"/>
    </xf>
    <xf numFmtId="0" fontId="14" fillId="53" borderId="89" xfId="0" applyFont="1" applyFill="1" applyBorder="1" applyAlignment="1">
      <alignment horizontal="center" vertical="center" shrinkToFit="1"/>
    </xf>
    <xf numFmtId="0" fontId="14" fillId="53" borderId="17" xfId="0" applyFont="1" applyFill="1" applyBorder="1" applyAlignment="1">
      <alignment horizontal="center" vertical="center" shrinkToFit="1"/>
    </xf>
    <xf numFmtId="0" fontId="14" fillId="53" borderId="81" xfId="0" applyFont="1" applyFill="1" applyBorder="1" applyAlignment="1">
      <alignment horizontal="center" vertical="center" shrinkToFit="1"/>
    </xf>
    <xf numFmtId="0" fontId="11" fillId="0" borderId="0" xfId="0" applyFont="1" applyAlignment="1">
      <alignment horizontal="center" vertical="center" wrapText="1"/>
    </xf>
    <xf numFmtId="0" fontId="11" fillId="0" borderId="0" xfId="0" applyFont="1" applyAlignment="1">
      <alignment horizontal="center" vertical="center"/>
    </xf>
    <xf numFmtId="0" fontId="38" fillId="0" borderId="0" xfId="70" applyFont="1" applyAlignment="1" applyProtection="1">
      <alignment horizontal="center" vertical="center" shrinkToFit="1"/>
      <protection/>
    </xf>
    <xf numFmtId="0" fontId="11" fillId="0" borderId="0" xfId="0" applyFont="1" applyAlignment="1">
      <alignment horizontal="center" vertical="center" shrinkToFit="1"/>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93" xfId="0" applyBorder="1" applyAlignment="1">
      <alignment horizontal="center" vertical="center" shrinkToFit="1"/>
    </xf>
    <xf numFmtId="0" fontId="0" fillId="0" borderId="118" xfId="0" applyBorder="1" applyAlignment="1">
      <alignment horizontal="center" vertical="center" shrinkToFit="1"/>
    </xf>
    <xf numFmtId="0" fontId="0" fillId="0" borderId="134" xfId="0" applyBorder="1" applyAlignment="1">
      <alignment horizontal="center" vertical="center" shrinkToFit="1"/>
    </xf>
    <xf numFmtId="0" fontId="0" fillId="0" borderId="63" xfId="0" applyBorder="1" applyAlignment="1">
      <alignment horizontal="center" vertical="center"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0" fillId="0" borderId="116" xfId="0" applyBorder="1" applyAlignment="1">
      <alignment horizontal="center" vertical="center" shrinkToFit="1"/>
    </xf>
    <xf numFmtId="0" fontId="11" fillId="0" borderId="0" xfId="0" applyFont="1" applyAlignment="1">
      <alignment horizontal="left"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51" xfId="0" applyBorder="1" applyAlignment="1">
      <alignment horizontal="center" vertical="center"/>
    </xf>
    <xf numFmtId="0" fontId="8" fillId="0" borderId="0" xfId="0" applyFont="1" applyBorder="1" applyAlignment="1">
      <alignment horizontal="left" vertical="center"/>
    </xf>
    <xf numFmtId="0" fontId="0" fillId="0" borderId="33" xfId="0" applyBorder="1" applyAlignment="1">
      <alignment horizontal="center" vertical="center"/>
    </xf>
    <xf numFmtId="0" fontId="0" fillId="0" borderId="70" xfId="0" applyBorder="1" applyAlignment="1">
      <alignment horizontal="center" vertical="center"/>
    </xf>
    <xf numFmtId="0" fontId="0" fillId="0" borderId="17" xfId="0" applyBorder="1" applyAlignment="1">
      <alignment horizontal="center" vertical="center"/>
    </xf>
    <xf numFmtId="0" fontId="5" fillId="0" borderId="15" xfId="0" applyFont="1" applyBorder="1" applyAlignment="1">
      <alignment horizontal="center" shrinkToFit="1"/>
    </xf>
    <xf numFmtId="0" fontId="5" fillId="0" borderId="12" xfId="0" applyFont="1" applyBorder="1" applyAlignment="1">
      <alignment horizontal="center" shrinkToFit="1"/>
    </xf>
    <xf numFmtId="0" fontId="5" fillId="0" borderId="89" xfId="0" applyFont="1" applyBorder="1" applyAlignment="1">
      <alignment horizontal="center" shrinkToFit="1"/>
    </xf>
    <xf numFmtId="0" fontId="0" fillId="0" borderId="115" xfId="0" applyBorder="1" applyAlignment="1">
      <alignment horizontal="center" vertical="center" shrinkToFit="1"/>
    </xf>
    <xf numFmtId="0" fontId="0" fillId="0" borderId="82" xfId="0" applyBorder="1" applyAlignment="1">
      <alignment vertical="center"/>
    </xf>
    <xf numFmtId="0" fontId="5" fillId="0" borderId="114" xfId="0" applyFont="1" applyBorder="1" applyAlignment="1">
      <alignment horizontal="center" shrinkToFit="1"/>
    </xf>
    <xf numFmtId="0" fontId="5" fillId="0" borderId="58" xfId="0" applyFont="1" applyBorder="1" applyAlignment="1">
      <alignment horizontal="center" shrinkToFit="1"/>
    </xf>
    <xf numFmtId="0" fontId="5" fillId="0" borderId="85" xfId="0" applyFont="1" applyBorder="1" applyAlignment="1">
      <alignment horizontal="center" shrinkToFit="1"/>
    </xf>
    <xf numFmtId="0" fontId="26" fillId="0" borderId="0" xfId="0" applyFont="1" applyBorder="1" applyAlignment="1">
      <alignment horizontal="center" vertical="center" shrinkToFit="1"/>
    </xf>
    <xf numFmtId="0" fontId="8" fillId="0" borderId="0" xfId="0" applyFont="1" applyAlignment="1">
      <alignment horizontal="left" vertical="center"/>
    </xf>
    <xf numFmtId="0" fontId="0" fillId="0" borderId="13" xfId="0" applyBorder="1" applyAlignment="1">
      <alignment horizontal="center" vertical="center"/>
    </xf>
    <xf numFmtId="0" fontId="0" fillId="0" borderId="135" xfId="0"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vertical="center" shrinkToFit="1"/>
    </xf>
    <xf numFmtId="0" fontId="0" fillId="0" borderId="40" xfId="0" applyBorder="1" applyAlignment="1">
      <alignment horizontal="center" vertical="center" shrinkToFit="1"/>
    </xf>
    <xf numFmtId="0" fontId="0" fillId="0" borderId="136" xfId="0" applyBorder="1" applyAlignment="1">
      <alignment horizontal="center" vertical="center" shrinkToFit="1"/>
    </xf>
    <xf numFmtId="0" fontId="0" fillId="0" borderId="132" xfId="0" applyBorder="1" applyAlignment="1">
      <alignment horizontal="left" vertical="center"/>
    </xf>
    <xf numFmtId="0" fontId="0" fillId="0" borderId="133" xfId="0" applyBorder="1" applyAlignment="1">
      <alignment horizontal="left" vertical="center"/>
    </xf>
    <xf numFmtId="0" fontId="0" fillId="0" borderId="114" xfId="0" applyBorder="1" applyAlignment="1">
      <alignment vertical="center"/>
    </xf>
    <xf numFmtId="0" fontId="0" fillId="0" borderId="58" xfId="0" applyBorder="1" applyAlignment="1">
      <alignment vertical="center"/>
    </xf>
    <xf numFmtId="0" fontId="0" fillId="0" borderId="85" xfId="0" applyBorder="1" applyAlignment="1">
      <alignment vertical="center"/>
    </xf>
    <xf numFmtId="0" fontId="0" fillId="0" borderId="36" xfId="0" applyBorder="1" applyAlignment="1">
      <alignment vertical="center"/>
    </xf>
    <xf numFmtId="0" fontId="0" fillId="0" borderId="17" xfId="0" applyBorder="1" applyAlignment="1">
      <alignment vertical="center"/>
    </xf>
    <xf numFmtId="0" fontId="0" fillId="0" borderId="81" xfId="0" applyBorder="1" applyAlignment="1">
      <alignment vertical="center"/>
    </xf>
    <xf numFmtId="0" fontId="0" fillId="0" borderId="50" xfId="0" applyFont="1" applyBorder="1" applyAlignment="1">
      <alignment horizontal="center"/>
    </xf>
    <xf numFmtId="0" fontId="0" fillId="0" borderId="50" xfId="0" applyFont="1" applyFill="1" applyBorder="1" applyAlignment="1">
      <alignment horizontal="center" vertical="center"/>
    </xf>
    <xf numFmtId="0" fontId="0" fillId="0" borderId="50" xfId="0" applyFont="1" applyBorder="1" applyAlignment="1">
      <alignment horizontal="center"/>
    </xf>
    <xf numFmtId="0" fontId="0" fillId="0" borderId="50" xfId="0" applyFont="1" applyBorder="1" applyAlignment="1">
      <alignment horizontal="center"/>
    </xf>
    <xf numFmtId="0" fontId="0" fillId="0" borderId="114" xfId="0" applyBorder="1" applyAlignment="1">
      <alignment horizontal="center" vertical="center"/>
    </xf>
    <xf numFmtId="0" fontId="0" fillId="0" borderId="58" xfId="0" applyBorder="1" applyAlignment="1">
      <alignment horizontal="center" vertical="center"/>
    </xf>
    <xf numFmtId="0" fontId="0" fillId="0" borderId="67" xfId="0" applyBorder="1" applyAlignment="1">
      <alignment horizontal="center" vertical="center" shrinkToFit="1"/>
    </xf>
    <xf numFmtId="0" fontId="0" fillId="0" borderId="55" xfId="0" applyBorder="1" applyAlignment="1">
      <alignment horizontal="center" vertical="center" shrinkToFit="1"/>
    </xf>
    <xf numFmtId="0" fontId="0" fillId="0" borderId="137" xfId="0" applyBorder="1" applyAlignment="1">
      <alignment horizontal="center" vertical="center" shrinkToFit="1"/>
    </xf>
    <xf numFmtId="0" fontId="0" fillId="0" borderId="31" xfId="0" applyBorder="1" applyAlignment="1">
      <alignment horizontal="center" vertical="center"/>
    </xf>
    <xf numFmtId="0" fontId="0" fillId="0" borderId="76"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22" xfId="0" applyBorder="1" applyAlignment="1">
      <alignment horizontal="center" vertical="center" shrinkToFit="1"/>
    </xf>
    <xf numFmtId="0" fontId="0" fillId="0" borderId="35" xfId="0" applyBorder="1" applyAlignment="1">
      <alignment horizontal="center" vertical="center" shrinkToFit="1"/>
    </xf>
    <xf numFmtId="0" fontId="0" fillId="0" borderId="117" xfId="0" applyBorder="1" applyAlignment="1">
      <alignment horizontal="center" vertical="center" shrinkToFit="1"/>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119" xfId="0" applyBorder="1" applyAlignment="1">
      <alignment horizontal="center" vertical="center" shrinkToFit="1"/>
    </xf>
    <xf numFmtId="0" fontId="0" fillId="0" borderId="50" xfId="0" applyBorder="1" applyAlignment="1">
      <alignment horizontal="center" vertical="center" shrinkToFit="1"/>
    </xf>
    <xf numFmtId="0" fontId="0" fillId="0" borderId="82" xfId="0" applyBorder="1" applyAlignment="1">
      <alignment horizontal="center" vertical="center" shrinkToFit="1"/>
    </xf>
    <xf numFmtId="0" fontId="0" fillId="0" borderId="36" xfId="0" applyBorder="1" applyAlignment="1">
      <alignment horizontal="center" vertical="center" shrinkToFit="1"/>
    </xf>
    <xf numFmtId="0" fontId="0" fillId="0" borderId="17" xfId="0" applyBorder="1" applyAlignment="1">
      <alignment horizontal="center" vertical="center" shrinkToFit="1"/>
    </xf>
    <xf numFmtId="0" fontId="0" fillId="0" borderId="81" xfId="0" applyBorder="1" applyAlignment="1">
      <alignment horizontal="center" vertical="center" shrinkToFit="1"/>
    </xf>
    <xf numFmtId="0" fontId="0" fillId="0" borderId="61" xfId="0" applyBorder="1" applyAlignment="1">
      <alignment horizontal="center" vertical="center" shrinkToFit="1"/>
    </xf>
    <xf numFmtId="0" fontId="8" fillId="0" borderId="32" xfId="0" applyFont="1" applyBorder="1" applyAlignment="1">
      <alignment horizontal="center" vertical="center"/>
    </xf>
    <xf numFmtId="0" fontId="8" fillId="0" borderId="72" xfId="0" applyFont="1" applyBorder="1" applyAlignment="1">
      <alignment horizontal="center" vertical="center"/>
    </xf>
    <xf numFmtId="0" fontId="8" fillId="0" borderId="119" xfId="0" applyFont="1" applyBorder="1" applyAlignment="1">
      <alignment horizontal="center" vertical="center"/>
    </xf>
    <xf numFmtId="0" fontId="8" fillId="0" borderId="56" xfId="0" applyFont="1" applyBorder="1" applyAlignment="1">
      <alignment horizontal="center" vertical="center"/>
    </xf>
    <xf numFmtId="0" fontId="0" fillId="0" borderId="17" xfId="0" applyFont="1" applyBorder="1" applyAlignment="1">
      <alignment horizontal="center" vertical="center" shrinkToFit="1"/>
    </xf>
    <xf numFmtId="0" fontId="8" fillId="0" borderId="93" xfId="0" applyFont="1" applyBorder="1" applyAlignment="1">
      <alignment horizontal="center" vertical="center"/>
    </xf>
    <xf numFmtId="0" fontId="8" fillId="0" borderId="61" xfId="0" applyFont="1" applyBorder="1" applyAlignment="1">
      <alignment horizontal="center" vertical="center"/>
    </xf>
    <xf numFmtId="0" fontId="0" fillId="0" borderId="77" xfId="0" applyBorder="1" applyAlignment="1">
      <alignment horizontal="center" vertical="center"/>
    </xf>
    <xf numFmtId="0" fontId="0" fillId="0" borderId="37" xfId="0" applyBorder="1" applyAlignment="1">
      <alignment horizontal="center" vertical="center" shrinkToFit="1"/>
    </xf>
    <xf numFmtId="0" fontId="0" fillId="0" borderId="25" xfId="0" applyBorder="1" applyAlignment="1">
      <alignment horizontal="center" vertical="center" shrinkToFit="1"/>
    </xf>
    <xf numFmtId="0" fontId="0" fillId="0" borderId="140" xfId="0" applyBorder="1" applyAlignment="1">
      <alignment horizontal="center" vertical="center" shrinkToFit="1"/>
    </xf>
    <xf numFmtId="0" fontId="0" fillId="0" borderId="17" xfId="0" applyBorder="1" applyAlignment="1">
      <alignment horizontal="center"/>
    </xf>
    <xf numFmtId="0" fontId="0" fillId="0" borderId="69" xfId="0" applyBorder="1" applyAlignment="1">
      <alignment horizontal="center" vertical="center"/>
    </xf>
    <xf numFmtId="0" fontId="0" fillId="0" borderId="22" xfId="0" applyBorder="1" applyAlignment="1">
      <alignment horizontal="center" vertical="center"/>
    </xf>
    <xf numFmtId="0" fontId="13" fillId="0" borderId="0" xfId="96" applyFont="1" applyFill="1" applyAlignment="1">
      <alignment horizontal="distributed" vertical="center"/>
      <protection/>
    </xf>
    <xf numFmtId="0" fontId="13" fillId="0" borderId="0" xfId="96" applyFont="1" applyFill="1" applyAlignment="1">
      <alignment horizontal="center" vertical="center"/>
      <protection/>
    </xf>
    <xf numFmtId="0" fontId="13" fillId="0" borderId="0" xfId="96" applyFont="1" applyFill="1" applyAlignment="1">
      <alignment horizontal="center" vertical="center" shrinkToFit="1"/>
      <protection/>
    </xf>
    <xf numFmtId="0" fontId="15" fillId="0" borderId="61" xfId="97" applyFont="1" applyFill="1" applyBorder="1" applyAlignment="1">
      <alignment horizontal="center" vertical="center" wrapText="1"/>
      <protection/>
    </xf>
    <xf numFmtId="0" fontId="15" fillId="0" borderId="50" xfId="97" applyFont="1" applyFill="1" applyBorder="1" applyAlignment="1">
      <alignment horizontal="center" vertical="center" wrapText="1"/>
      <protection/>
    </xf>
    <xf numFmtId="0" fontId="15" fillId="0" borderId="62" xfId="97" applyFont="1" applyFill="1" applyBorder="1" applyAlignment="1">
      <alignment horizontal="center" vertical="center" wrapText="1"/>
      <protection/>
    </xf>
    <xf numFmtId="0" fontId="15" fillId="0" borderId="59" xfId="97" applyFont="1" applyFill="1" applyBorder="1" applyAlignment="1">
      <alignment horizontal="left" vertical="center"/>
      <protection/>
    </xf>
    <xf numFmtId="0" fontId="15" fillId="0" borderId="0" xfId="97" applyFont="1" applyFill="1" applyBorder="1" applyAlignment="1">
      <alignment horizontal="left" vertical="center"/>
      <protection/>
    </xf>
    <xf numFmtId="0" fontId="15" fillId="0" borderId="60" xfId="97" applyFont="1" applyFill="1" applyBorder="1" applyAlignment="1">
      <alignment horizontal="left" vertical="center"/>
      <protection/>
    </xf>
    <xf numFmtId="0" fontId="15" fillId="0" borderId="59" xfId="97" applyFont="1" applyFill="1" applyBorder="1" applyAlignment="1">
      <alignment horizontal="center" vertical="center"/>
      <protection/>
    </xf>
    <xf numFmtId="0" fontId="15" fillId="0" borderId="0" xfId="97" applyFont="1" applyFill="1" applyBorder="1" applyAlignment="1">
      <alignment horizontal="center" vertical="center"/>
      <protection/>
    </xf>
    <xf numFmtId="0" fontId="15" fillId="0" borderId="60" xfId="97" applyFont="1" applyFill="1" applyBorder="1" applyAlignment="1">
      <alignment horizontal="center" vertical="center"/>
      <protection/>
    </xf>
    <xf numFmtId="0" fontId="15" fillId="0" borderId="42" xfId="96" applyFont="1" applyFill="1" applyBorder="1" applyAlignment="1">
      <alignment horizontal="center" vertical="center"/>
      <protection/>
    </xf>
    <xf numFmtId="0" fontId="15" fillId="0" borderId="58" xfId="96" applyFont="1" applyFill="1" applyBorder="1" applyAlignment="1">
      <alignment horizontal="center" vertical="center"/>
      <protection/>
    </xf>
    <xf numFmtId="0" fontId="13" fillId="0" borderId="0" xfId="96" applyFont="1" applyFill="1" applyAlignment="1">
      <alignment horizontal="left" vertical="center" wrapText="1"/>
      <protection/>
    </xf>
    <xf numFmtId="0" fontId="13" fillId="0" borderId="0" xfId="96" applyFont="1" applyFill="1" applyAlignment="1">
      <alignment horizontal="left" vertical="center"/>
      <protection/>
    </xf>
    <xf numFmtId="0" fontId="35" fillId="0" borderId="0" xfId="96" applyFont="1" applyFill="1" applyAlignment="1">
      <alignment horizontal="center" vertical="center"/>
      <protection/>
    </xf>
    <xf numFmtId="0" fontId="20" fillId="0" borderId="42"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59" xfId="0" applyFont="1" applyBorder="1" applyAlignment="1">
      <alignment horizontal="center" vertical="center"/>
    </xf>
    <xf numFmtId="0" fontId="20" fillId="0" borderId="0"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right" vertical="center"/>
    </xf>
    <xf numFmtId="0" fontId="20" fillId="0" borderId="50" xfId="0" applyFont="1" applyBorder="1" applyAlignment="1">
      <alignment horizontal="right" vertical="center"/>
    </xf>
    <xf numFmtId="0" fontId="20" fillId="0" borderId="62" xfId="0" applyFont="1" applyBorder="1" applyAlignment="1">
      <alignment horizontal="right" vertical="center"/>
    </xf>
    <xf numFmtId="0" fontId="34" fillId="0" borderId="0" xfId="0" applyFont="1" applyAlignment="1">
      <alignment horizontal="center" vertical="center"/>
    </xf>
    <xf numFmtId="0" fontId="20" fillId="0" borderId="0" xfId="0" applyFont="1" applyAlignment="1">
      <alignment horizontal="distributed" vertical="center"/>
    </xf>
  </cellXfs>
  <cellStyles count="8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2" xfId="83"/>
    <cellStyle name="見出し 2 2" xfId="84"/>
    <cellStyle name="見出し 3" xfId="85"/>
    <cellStyle name="見出し 4" xfId="86"/>
    <cellStyle name="集計" xfId="87"/>
    <cellStyle name="集計 2" xfId="88"/>
    <cellStyle name="出力" xfId="89"/>
    <cellStyle name="出力 2" xfId="90"/>
    <cellStyle name="説明文" xfId="91"/>
    <cellStyle name="Currency [0]" xfId="92"/>
    <cellStyle name="Currency" xfId="93"/>
    <cellStyle name="入力" xfId="94"/>
    <cellStyle name="入力 2" xfId="95"/>
    <cellStyle name="標準 2" xfId="96"/>
    <cellStyle name="標準_2010_65th_東北選手権兼46thＮＨＫ杯_開催要項yasu" xfId="97"/>
    <cellStyle name="標準_開催要項" xfId="98"/>
    <cellStyle name="Followed Hyperlink" xfId="99"/>
    <cellStyle name="良い" xfId="100"/>
    <cellStyle name="良い 2"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xdr:row>
      <xdr:rowOff>38100</xdr:rowOff>
    </xdr:from>
    <xdr:to>
      <xdr:col>6</xdr:col>
      <xdr:colOff>114300</xdr:colOff>
      <xdr:row>6</xdr:row>
      <xdr:rowOff>0</xdr:rowOff>
    </xdr:to>
    <xdr:pic>
      <xdr:nvPicPr>
        <xdr:cNvPr id="1" name="図 1"/>
        <xdr:cNvPicPr preferRelativeResize="1">
          <a:picLocks noChangeAspect="1"/>
        </xdr:cNvPicPr>
      </xdr:nvPicPr>
      <xdr:blipFill>
        <a:blip r:embed="rId1"/>
        <a:stretch>
          <a:fillRect/>
        </a:stretch>
      </xdr:blipFill>
      <xdr:spPr>
        <a:xfrm>
          <a:off x="447675" y="342900"/>
          <a:ext cx="638175" cy="571500"/>
        </a:xfrm>
        <a:prstGeom prst="rect">
          <a:avLst/>
        </a:prstGeom>
        <a:noFill/>
        <a:ln w="9525" cmpd="sng">
          <a:noFill/>
        </a:ln>
      </xdr:spPr>
    </xdr:pic>
    <xdr:clientData/>
  </xdr:twoCellAnchor>
  <xdr:twoCellAnchor>
    <xdr:from>
      <xdr:col>2</xdr:col>
      <xdr:colOff>123825</xdr:colOff>
      <xdr:row>2</xdr:row>
      <xdr:rowOff>38100</xdr:rowOff>
    </xdr:from>
    <xdr:to>
      <xdr:col>6</xdr:col>
      <xdr:colOff>114300</xdr:colOff>
      <xdr:row>6</xdr:row>
      <xdr:rowOff>0</xdr:rowOff>
    </xdr:to>
    <xdr:pic>
      <xdr:nvPicPr>
        <xdr:cNvPr id="2" name="図 1"/>
        <xdr:cNvPicPr preferRelativeResize="1">
          <a:picLocks noChangeAspect="1"/>
        </xdr:cNvPicPr>
      </xdr:nvPicPr>
      <xdr:blipFill>
        <a:blip r:embed="rId1"/>
        <a:stretch>
          <a:fillRect/>
        </a:stretch>
      </xdr:blipFill>
      <xdr:spPr>
        <a:xfrm>
          <a:off x="447675" y="342900"/>
          <a:ext cx="6381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38</xdr:row>
      <xdr:rowOff>171450</xdr:rowOff>
    </xdr:from>
    <xdr:to>
      <xdr:col>15</xdr:col>
      <xdr:colOff>76200</xdr:colOff>
      <xdr:row>44</xdr:row>
      <xdr:rowOff>152400</xdr:rowOff>
    </xdr:to>
    <xdr:grpSp>
      <xdr:nvGrpSpPr>
        <xdr:cNvPr id="1" name="Group 42"/>
        <xdr:cNvGrpSpPr>
          <a:grpSpLocks/>
        </xdr:cNvGrpSpPr>
      </xdr:nvGrpSpPr>
      <xdr:grpSpPr>
        <a:xfrm>
          <a:off x="1104900" y="7924800"/>
          <a:ext cx="1971675" cy="1238250"/>
          <a:chOff x="754" y="788"/>
          <a:chExt cx="217" cy="129"/>
        </a:xfrm>
        <a:solidFill>
          <a:srgbClr val="FFFFFF"/>
        </a:solidFill>
      </xdr:grpSpPr>
      <xdr:grpSp>
        <xdr:nvGrpSpPr>
          <xdr:cNvPr id="2" name="Group 38"/>
          <xdr:cNvGrpSpPr>
            <a:grpSpLocks/>
          </xdr:cNvGrpSpPr>
        </xdr:nvGrpSpPr>
        <xdr:grpSpPr>
          <a:xfrm>
            <a:off x="817" y="789"/>
            <a:ext cx="30" cy="70"/>
            <a:chOff x="3321" y="12623"/>
            <a:chExt cx="445" cy="1044"/>
          </a:xfrm>
          <a:solidFill>
            <a:srgbClr val="FFFFFF"/>
          </a:solidFill>
        </xdr:grpSpPr>
        <xdr:sp>
          <xdr:nvSpPr>
            <xdr:cNvPr id="3" name="AutoShape 40"/>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39"/>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35"/>
          <xdr:cNvGrpSpPr>
            <a:grpSpLocks/>
          </xdr:cNvGrpSpPr>
        </xdr:nvGrpSpPr>
        <xdr:grpSpPr>
          <a:xfrm>
            <a:off x="849" y="789"/>
            <a:ext cx="30" cy="70"/>
            <a:chOff x="3321" y="12623"/>
            <a:chExt cx="445" cy="1044"/>
          </a:xfrm>
          <a:solidFill>
            <a:srgbClr val="FFFFFF"/>
          </a:solidFill>
        </xdr:grpSpPr>
        <xdr:sp>
          <xdr:nvSpPr>
            <xdr:cNvPr id="6" name="AutoShape 37"/>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36"/>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32"/>
          <xdr:cNvGrpSpPr>
            <a:grpSpLocks/>
          </xdr:cNvGrpSpPr>
        </xdr:nvGrpSpPr>
        <xdr:grpSpPr>
          <a:xfrm>
            <a:off x="910" y="789"/>
            <a:ext cx="30" cy="70"/>
            <a:chOff x="3321" y="12623"/>
            <a:chExt cx="445" cy="1044"/>
          </a:xfrm>
          <a:solidFill>
            <a:srgbClr val="FFFFFF"/>
          </a:solidFill>
        </xdr:grpSpPr>
        <xdr:sp>
          <xdr:nvSpPr>
            <xdr:cNvPr id="9" name="AutoShape 34"/>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33"/>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29"/>
          <xdr:cNvGrpSpPr>
            <a:grpSpLocks/>
          </xdr:cNvGrpSpPr>
        </xdr:nvGrpSpPr>
        <xdr:grpSpPr>
          <a:xfrm>
            <a:off x="880" y="789"/>
            <a:ext cx="30" cy="70"/>
            <a:chOff x="3321" y="12623"/>
            <a:chExt cx="445" cy="1044"/>
          </a:xfrm>
          <a:solidFill>
            <a:srgbClr val="FFFFFF"/>
          </a:solidFill>
        </xdr:grpSpPr>
        <xdr:sp>
          <xdr:nvSpPr>
            <xdr:cNvPr id="12" name="AutoShape 31"/>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30"/>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26"/>
          <xdr:cNvGrpSpPr>
            <a:grpSpLocks/>
          </xdr:cNvGrpSpPr>
        </xdr:nvGrpSpPr>
        <xdr:grpSpPr>
          <a:xfrm>
            <a:off x="786" y="788"/>
            <a:ext cx="30" cy="70"/>
            <a:chOff x="3321" y="12623"/>
            <a:chExt cx="445" cy="1044"/>
          </a:xfrm>
          <a:solidFill>
            <a:srgbClr val="FFFFFF"/>
          </a:solidFill>
        </xdr:grpSpPr>
        <xdr:sp>
          <xdr:nvSpPr>
            <xdr:cNvPr id="15" name="AutoShape 28"/>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Oval 27"/>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23"/>
          <xdr:cNvGrpSpPr>
            <a:grpSpLocks/>
          </xdr:cNvGrpSpPr>
        </xdr:nvGrpSpPr>
        <xdr:grpSpPr>
          <a:xfrm>
            <a:off x="941" y="788"/>
            <a:ext cx="30" cy="70"/>
            <a:chOff x="3321" y="12623"/>
            <a:chExt cx="445" cy="1044"/>
          </a:xfrm>
          <a:solidFill>
            <a:srgbClr val="FFFFFF"/>
          </a:solidFill>
        </xdr:grpSpPr>
        <xdr:sp>
          <xdr:nvSpPr>
            <xdr:cNvPr id="18" name="AutoShape 25"/>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24"/>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754" y="789"/>
            <a:ext cx="30" cy="70"/>
            <a:chOff x="3321" y="12623"/>
            <a:chExt cx="445" cy="1044"/>
          </a:xfrm>
          <a:solidFill>
            <a:srgbClr val="FFFFFF"/>
          </a:solidFill>
        </xdr:grpSpPr>
        <xdr:sp>
          <xdr:nvSpPr>
            <xdr:cNvPr id="21" name="AutoShape 22"/>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21"/>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17"/>
          <xdr:cNvGrpSpPr>
            <a:grpSpLocks/>
          </xdr:cNvGrpSpPr>
        </xdr:nvGrpSpPr>
        <xdr:grpSpPr>
          <a:xfrm>
            <a:off x="903" y="845"/>
            <a:ext cx="30" cy="70"/>
            <a:chOff x="3321" y="12623"/>
            <a:chExt cx="445" cy="1044"/>
          </a:xfrm>
          <a:solidFill>
            <a:srgbClr val="FFFFFF"/>
          </a:solidFill>
        </xdr:grpSpPr>
        <xdr:sp>
          <xdr:nvSpPr>
            <xdr:cNvPr id="24" name="AutoShape 19"/>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Oval 18"/>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14"/>
          <xdr:cNvGrpSpPr>
            <a:grpSpLocks/>
          </xdr:cNvGrpSpPr>
        </xdr:nvGrpSpPr>
        <xdr:grpSpPr>
          <a:xfrm>
            <a:off x="937" y="845"/>
            <a:ext cx="30" cy="70"/>
            <a:chOff x="3321" y="12623"/>
            <a:chExt cx="445" cy="1044"/>
          </a:xfrm>
          <a:solidFill>
            <a:srgbClr val="FFFFFF"/>
          </a:solidFill>
        </xdr:grpSpPr>
        <xdr:sp>
          <xdr:nvSpPr>
            <xdr:cNvPr id="27" name="AutoShape 16"/>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Oval 15"/>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11"/>
          <xdr:cNvGrpSpPr>
            <a:grpSpLocks/>
          </xdr:cNvGrpSpPr>
        </xdr:nvGrpSpPr>
        <xdr:grpSpPr>
          <a:xfrm>
            <a:off x="867" y="845"/>
            <a:ext cx="30" cy="70"/>
            <a:chOff x="3321" y="12623"/>
            <a:chExt cx="445" cy="1044"/>
          </a:xfrm>
          <a:solidFill>
            <a:srgbClr val="FFFFFF"/>
          </a:solidFill>
        </xdr:grpSpPr>
        <xdr:sp>
          <xdr:nvSpPr>
            <xdr:cNvPr id="30" name="AutoShape 13"/>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Oval 12"/>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8"/>
          <xdr:cNvGrpSpPr>
            <a:grpSpLocks/>
          </xdr:cNvGrpSpPr>
        </xdr:nvGrpSpPr>
        <xdr:grpSpPr>
          <a:xfrm>
            <a:off x="832" y="845"/>
            <a:ext cx="30" cy="70"/>
            <a:chOff x="3321" y="12623"/>
            <a:chExt cx="445" cy="1044"/>
          </a:xfrm>
          <a:solidFill>
            <a:srgbClr val="FFFFFF"/>
          </a:solidFill>
        </xdr:grpSpPr>
        <xdr:sp>
          <xdr:nvSpPr>
            <xdr:cNvPr id="33" name="AutoShape 10"/>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Oval 9"/>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5"/>
          <xdr:cNvGrpSpPr>
            <a:grpSpLocks/>
          </xdr:cNvGrpSpPr>
        </xdr:nvGrpSpPr>
        <xdr:grpSpPr>
          <a:xfrm>
            <a:off x="796" y="847"/>
            <a:ext cx="30" cy="70"/>
            <a:chOff x="3321" y="12623"/>
            <a:chExt cx="445" cy="1044"/>
          </a:xfrm>
          <a:solidFill>
            <a:srgbClr val="FFFFFF"/>
          </a:solidFill>
        </xdr:grpSpPr>
        <xdr:sp>
          <xdr:nvSpPr>
            <xdr:cNvPr id="36" name="AutoShape 7"/>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Oval 6"/>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2"/>
          <xdr:cNvGrpSpPr>
            <a:grpSpLocks/>
          </xdr:cNvGrpSpPr>
        </xdr:nvGrpSpPr>
        <xdr:grpSpPr>
          <a:xfrm>
            <a:off x="759" y="845"/>
            <a:ext cx="30" cy="70"/>
            <a:chOff x="3321" y="12623"/>
            <a:chExt cx="445" cy="1044"/>
          </a:xfrm>
          <a:solidFill>
            <a:srgbClr val="FFFFFF"/>
          </a:solidFill>
        </xdr:grpSpPr>
        <xdr:sp>
          <xdr:nvSpPr>
            <xdr:cNvPr id="39" name="AutoShape 4"/>
            <xdr:cNvSpPr>
              <a:spLocks/>
            </xdr:cNvSpPr>
          </xdr:nvSpPr>
          <xdr:spPr>
            <a:xfrm rot="10800000">
              <a:off x="3321" y="12965"/>
              <a:ext cx="445" cy="70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Oval 3"/>
            <xdr:cNvSpPr>
              <a:spLocks/>
            </xdr:cNvSpPr>
          </xdr:nvSpPr>
          <xdr:spPr>
            <a:xfrm>
              <a:off x="3356" y="12623"/>
              <a:ext cx="360" cy="36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wate.japanbasketball.jp/" TargetMode="External" /><Relationship Id="rId2" Type="http://schemas.openxmlformats.org/officeDocument/2006/relationships/hyperlink" Target="mailto:ptf24-chiba-kohei@iwate-ed.jp"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tf24-chiba-kohei@iwate-ed.j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3"/>
  </sheetPr>
  <dimension ref="A1:N29"/>
  <sheetViews>
    <sheetView showGridLines="0" zoomScalePageLayoutView="0" workbookViewId="0" topLeftCell="A1">
      <selection activeCell="A1" sqref="A1"/>
    </sheetView>
  </sheetViews>
  <sheetFormatPr defaultColWidth="9.00390625" defaultRowHeight="16.5" customHeight="1"/>
  <cols>
    <col min="1" max="1" width="2.125" style="0" customWidth="1"/>
    <col min="12" max="12" width="2.125" style="0" customWidth="1"/>
  </cols>
  <sheetData>
    <row r="1" spans="1:12" ht="13.5">
      <c r="A1" s="144"/>
      <c r="B1" s="144"/>
      <c r="C1" s="144"/>
      <c r="D1" s="144"/>
      <c r="E1" s="144"/>
      <c r="F1" s="144"/>
      <c r="G1" s="144"/>
      <c r="H1" s="144"/>
      <c r="I1" s="144"/>
      <c r="J1" s="144"/>
      <c r="K1" s="144"/>
      <c r="L1" s="144"/>
    </row>
    <row r="2" spans="1:12" ht="16.5" customHeight="1">
      <c r="A2" s="144"/>
      <c r="B2" s="309" t="str">
        <f>'②R6開催要項'!H3&amp;" 参加申込書の流れ"</f>
        <v>第79回東北高等学校男女バスケットボール選手権大会 参加申込書の流れ</v>
      </c>
      <c r="C2" s="309"/>
      <c r="D2" s="309"/>
      <c r="E2" s="309"/>
      <c r="F2" s="309"/>
      <c r="G2" s="309"/>
      <c r="H2" s="309"/>
      <c r="I2" s="309"/>
      <c r="J2" s="309"/>
      <c r="K2" s="309"/>
      <c r="L2" s="144"/>
    </row>
    <row r="3" spans="1:12" ht="16.5" customHeight="1">
      <c r="A3" s="144"/>
      <c r="B3" s="309"/>
      <c r="C3" s="309"/>
      <c r="D3" s="309"/>
      <c r="E3" s="309"/>
      <c r="F3" s="309"/>
      <c r="G3" s="309"/>
      <c r="H3" s="309"/>
      <c r="I3" s="309"/>
      <c r="J3" s="309"/>
      <c r="K3" s="309"/>
      <c r="L3" s="144"/>
    </row>
    <row r="4" spans="1:12" ht="16.5" customHeight="1">
      <c r="A4" s="144"/>
      <c r="B4" t="s">
        <v>271</v>
      </c>
      <c r="L4" s="144"/>
    </row>
    <row r="5" spans="1:12" ht="16.5" customHeight="1">
      <c r="A5" s="144"/>
      <c r="B5" t="s">
        <v>405</v>
      </c>
      <c r="C5" t="s">
        <v>290</v>
      </c>
      <c r="L5" s="144"/>
    </row>
    <row r="6" spans="1:12" ht="16.5" customHeight="1">
      <c r="A6" s="144"/>
      <c r="B6" t="s">
        <v>406</v>
      </c>
      <c r="C6" t="s">
        <v>269</v>
      </c>
      <c r="L6" s="144"/>
    </row>
    <row r="7" spans="1:12" ht="16.5" customHeight="1">
      <c r="A7" s="144"/>
      <c r="B7" t="s">
        <v>407</v>
      </c>
      <c r="C7" t="s">
        <v>288</v>
      </c>
      <c r="L7" s="144"/>
    </row>
    <row r="8" spans="1:12" ht="16.5" customHeight="1">
      <c r="A8" s="144"/>
      <c r="B8" t="s">
        <v>408</v>
      </c>
      <c r="C8" t="s">
        <v>287</v>
      </c>
      <c r="L8" s="144"/>
    </row>
    <row r="9" spans="1:12" ht="16.5" customHeight="1">
      <c r="A9" s="144"/>
      <c r="B9" t="s">
        <v>409</v>
      </c>
      <c r="C9" t="s">
        <v>286</v>
      </c>
      <c r="L9" s="144"/>
    </row>
    <row r="10" spans="1:12" ht="16.5" customHeight="1">
      <c r="A10" s="144"/>
      <c r="B10" t="s">
        <v>410</v>
      </c>
      <c r="C10" t="s">
        <v>270</v>
      </c>
      <c r="L10" s="144"/>
    </row>
    <row r="11" spans="1:12" ht="16.5" customHeight="1">
      <c r="A11" s="144"/>
      <c r="B11" t="s">
        <v>411</v>
      </c>
      <c r="C11" t="s">
        <v>289</v>
      </c>
      <c r="L11" s="144"/>
    </row>
    <row r="12" spans="1:12" ht="16.5" customHeight="1">
      <c r="A12" s="144"/>
      <c r="B12" t="s">
        <v>412</v>
      </c>
      <c r="C12" t="s">
        <v>395</v>
      </c>
      <c r="L12" s="144"/>
    </row>
    <row r="13" spans="1:12" ht="16.5" customHeight="1">
      <c r="A13" s="144"/>
      <c r="B13" t="s">
        <v>413</v>
      </c>
      <c r="C13" t="s">
        <v>396</v>
      </c>
      <c r="L13" s="144"/>
    </row>
    <row r="14" spans="1:12" ht="16.5" customHeight="1">
      <c r="A14" s="144"/>
      <c r="L14" s="144"/>
    </row>
    <row r="15" spans="1:12" ht="16.5" customHeight="1">
      <c r="A15" s="144"/>
      <c r="B15" t="s">
        <v>291</v>
      </c>
      <c r="L15" s="144"/>
    </row>
    <row r="16" spans="1:12" ht="16.5" customHeight="1">
      <c r="A16" s="144"/>
      <c r="B16" t="s">
        <v>292</v>
      </c>
      <c r="L16" s="144"/>
    </row>
    <row r="17" spans="1:12" ht="16.5" customHeight="1">
      <c r="A17" s="144"/>
      <c r="B17" t="s">
        <v>293</v>
      </c>
      <c r="L17" s="144"/>
    </row>
    <row r="18" spans="1:14" ht="16.5" customHeight="1">
      <c r="A18" s="144"/>
      <c r="B18" t="s">
        <v>512</v>
      </c>
      <c r="L18" s="144"/>
      <c r="N18" t="s">
        <v>346</v>
      </c>
    </row>
    <row r="19" spans="1:12" ht="16.5" customHeight="1">
      <c r="A19" s="144"/>
      <c r="B19" t="s">
        <v>344</v>
      </c>
      <c r="L19" s="144"/>
    </row>
    <row r="20" spans="1:12" ht="16.5" customHeight="1">
      <c r="A20" s="144"/>
      <c r="B20" t="s">
        <v>299</v>
      </c>
      <c r="L20" s="144"/>
    </row>
    <row r="21" spans="1:12" ht="16.5" customHeight="1">
      <c r="A21" s="144"/>
      <c r="B21" t="s">
        <v>296</v>
      </c>
      <c r="L21" s="144"/>
    </row>
    <row r="22" spans="1:12" ht="16.5" customHeight="1">
      <c r="A22" s="144"/>
      <c r="B22" t="s">
        <v>351</v>
      </c>
      <c r="L22" s="144"/>
    </row>
    <row r="23" spans="1:12" ht="16.5" customHeight="1">
      <c r="A23" s="144"/>
      <c r="B23" t="s">
        <v>352</v>
      </c>
      <c r="L23" s="144"/>
    </row>
    <row r="24" spans="1:14" ht="16.5" customHeight="1">
      <c r="A24" s="144"/>
      <c r="B24" t="s">
        <v>421</v>
      </c>
      <c r="L24" s="144"/>
      <c r="N24" t="s">
        <v>300</v>
      </c>
    </row>
    <row r="25" spans="1:14" ht="16.5" customHeight="1">
      <c r="A25" s="144"/>
      <c r="L25" s="144"/>
      <c r="N25" t="s">
        <v>363</v>
      </c>
    </row>
    <row r="26" spans="1:14" ht="16.5" customHeight="1">
      <c r="A26" s="144"/>
      <c r="L26" s="144"/>
      <c r="N26" t="s">
        <v>345</v>
      </c>
    </row>
    <row r="27" spans="1:12" ht="16.5" customHeight="1">
      <c r="A27" s="144"/>
      <c r="L27" s="144"/>
    </row>
    <row r="28" spans="1:12" ht="16.5" customHeight="1">
      <c r="A28" s="144"/>
      <c r="L28" s="144"/>
    </row>
    <row r="29" spans="1:12" ht="16.5" customHeight="1">
      <c r="A29" s="144"/>
      <c r="B29" s="144"/>
      <c r="C29" s="144"/>
      <c r="D29" s="144"/>
      <c r="E29" s="144"/>
      <c r="F29" s="144"/>
      <c r="G29" s="144"/>
      <c r="H29" s="144"/>
      <c r="I29" s="144"/>
      <c r="J29" s="144"/>
      <c r="K29" s="144"/>
      <c r="L29" s="144"/>
    </row>
  </sheetData>
  <sheetProtection/>
  <mergeCells count="1">
    <mergeCell ref="B2:K3"/>
  </mergeCells>
  <printOptions/>
  <pageMargins left="0.5905511811023623" right="0.5905511811023623" top="0.7874015748031497" bottom="0.7874015748031497"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CB148"/>
  <sheetViews>
    <sheetView showGridLines="0" tabSelected="1" view="pageBreakPreview" zoomScaleSheetLayoutView="100" zoomScalePageLayoutView="0" workbookViewId="0" topLeftCell="A1">
      <selection activeCell="Y25" sqref="Y25"/>
    </sheetView>
  </sheetViews>
  <sheetFormatPr defaultColWidth="2.125" defaultRowHeight="13.5"/>
  <cols>
    <col min="1" max="1" width="2.125" style="146" customWidth="1"/>
    <col min="2" max="43" width="2.125" style="147" customWidth="1"/>
    <col min="44" max="45" width="2.125" style="191" customWidth="1"/>
    <col min="46" max="255" width="2.125" style="147" customWidth="1"/>
    <col min="256" max="16384" width="2.125" style="147" customWidth="1"/>
  </cols>
  <sheetData>
    <row r="1" spans="1:45" s="146" customFormat="1" ht="12">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94"/>
      <c r="AS1" s="194"/>
    </row>
    <row r="2" spans="1:43" ht="12" customHeight="1">
      <c r="A2" s="145"/>
      <c r="B2" s="198"/>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row>
    <row r="3" spans="1:43" ht="12" customHeight="1">
      <c r="A3" s="145"/>
      <c r="B3" s="199"/>
      <c r="C3" s="199"/>
      <c r="D3" s="199"/>
      <c r="E3" s="199"/>
      <c r="F3" s="199"/>
      <c r="G3" s="199"/>
      <c r="H3" s="325" t="s">
        <v>487</v>
      </c>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199"/>
      <c r="AM3" s="199"/>
      <c r="AN3" s="199"/>
      <c r="AO3" s="199"/>
      <c r="AP3" s="199"/>
      <c r="AQ3" s="199"/>
    </row>
    <row r="4" spans="1:43" ht="12" customHeight="1">
      <c r="A4" s="145"/>
      <c r="B4" s="199"/>
      <c r="C4" s="199"/>
      <c r="D4" s="199"/>
      <c r="E4" s="199"/>
      <c r="F4" s="199"/>
      <c r="G4" s="199"/>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199"/>
      <c r="AM4" s="199"/>
      <c r="AN4" s="199"/>
      <c r="AO4" s="199"/>
      <c r="AP4" s="199"/>
      <c r="AQ4" s="199"/>
    </row>
    <row r="5" spans="1:43" ht="12" customHeight="1">
      <c r="A5" s="145"/>
      <c r="B5" s="199"/>
      <c r="C5" s="199"/>
      <c r="D5" s="199"/>
      <c r="E5" s="199"/>
      <c r="F5" s="199"/>
      <c r="G5" s="199"/>
      <c r="H5" s="326" t="s">
        <v>488</v>
      </c>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199"/>
      <c r="AM5" s="199"/>
      <c r="AN5" s="199"/>
      <c r="AO5" s="199"/>
      <c r="AP5" s="199"/>
      <c r="AQ5" s="199"/>
    </row>
    <row r="6" spans="1:43" ht="12" customHeight="1">
      <c r="A6" s="145"/>
      <c r="B6" s="190"/>
      <c r="C6" s="190"/>
      <c r="D6" s="190"/>
      <c r="E6" s="190"/>
      <c r="F6" s="190"/>
      <c r="G6" s="190"/>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190"/>
      <c r="AM6" s="190"/>
      <c r="AN6" s="190"/>
      <c r="AO6" s="190"/>
      <c r="AP6" s="190"/>
      <c r="AQ6" s="190"/>
    </row>
    <row r="7" spans="1:43" ht="12" customHeight="1">
      <c r="A7" s="145"/>
      <c r="B7" s="190"/>
      <c r="C7" s="190"/>
      <c r="D7" s="190"/>
      <c r="E7" s="190"/>
      <c r="F7" s="190"/>
      <c r="G7" s="190"/>
      <c r="H7" s="327" t="s">
        <v>538</v>
      </c>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190"/>
      <c r="AM7" s="190"/>
      <c r="AN7" s="190"/>
      <c r="AO7" s="190"/>
      <c r="AP7" s="190"/>
      <c r="AQ7" s="190"/>
    </row>
    <row r="8" spans="1:43" ht="12" customHeight="1">
      <c r="A8" s="145"/>
      <c r="B8" s="190"/>
      <c r="C8" s="190"/>
      <c r="D8" s="190"/>
      <c r="E8" s="190"/>
      <c r="F8" s="190"/>
      <c r="G8" s="190"/>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190"/>
      <c r="AM8" s="190"/>
      <c r="AN8" s="190"/>
      <c r="AO8" s="190"/>
      <c r="AP8" s="190"/>
      <c r="AQ8" s="190"/>
    </row>
    <row r="9" spans="1:43" ht="12">
      <c r="A9" s="145"/>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row>
    <row r="10" spans="1:45" s="202" customFormat="1" ht="11.25">
      <c r="A10" s="200"/>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98"/>
      <c r="AS10" s="298"/>
    </row>
    <row r="11" spans="1:43" ht="12" customHeight="1">
      <c r="A11" s="145"/>
      <c r="B11" s="333" t="s">
        <v>496</v>
      </c>
      <c r="C11" s="310"/>
      <c r="D11" s="311" t="s">
        <v>323</v>
      </c>
      <c r="E11" s="311"/>
      <c r="F11" s="311"/>
      <c r="G11" s="311"/>
      <c r="H11" s="311"/>
      <c r="I11" s="148"/>
      <c r="J11" s="312" t="s">
        <v>402</v>
      </c>
      <c r="K11" s="312"/>
      <c r="L11" s="312"/>
      <c r="M11" s="312"/>
      <c r="N11" s="312"/>
      <c r="O11" s="312"/>
      <c r="P11" s="312"/>
      <c r="Q11" s="312"/>
      <c r="R11" s="312"/>
      <c r="S11" s="148"/>
      <c r="T11" s="148"/>
      <c r="U11" s="335" t="s">
        <v>403</v>
      </c>
      <c r="V11" s="335"/>
      <c r="W11" s="335"/>
      <c r="X11" s="335"/>
      <c r="Y11" s="335"/>
      <c r="Z11" s="335"/>
      <c r="AA11" s="335"/>
      <c r="AB11" s="335"/>
      <c r="AC11" s="335"/>
      <c r="AD11" s="335"/>
      <c r="AE11" s="335"/>
      <c r="AG11" s="148"/>
      <c r="AH11" s="148"/>
      <c r="AI11" s="148"/>
      <c r="AJ11" s="148"/>
      <c r="AK11" s="148"/>
      <c r="AL11" s="148"/>
      <c r="AM11" s="148"/>
      <c r="AN11" s="148"/>
      <c r="AO11" s="148"/>
      <c r="AP11" s="148"/>
      <c r="AQ11" s="148"/>
    </row>
    <row r="12" spans="1:43" ht="12">
      <c r="A12" s="145"/>
      <c r="B12" s="149"/>
      <c r="C12" s="149"/>
      <c r="D12" s="150"/>
      <c r="E12" s="150"/>
      <c r="F12" s="150"/>
      <c r="G12" s="150"/>
      <c r="H12" s="150"/>
      <c r="I12" s="148"/>
      <c r="J12" s="148"/>
      <c r="K12" s="148"/>
      <c r="L12" s="148"/>
      <c r="M12" s="148"/>
      <c r="N12" s="148"/>
      <c r="O12" s="148"/>
      <c r="P12" s="148"/>
      <c r="Q12" s="148"/>
      <c r="R12" s="148"/>
      <c r="S12" s="148"/>
      <c r="T12" s="148"/>
      <c r="U12" s="148"/>
      <c r="V12" s="148"/>
      <c r="X12" s="148"/>
      <c r="Y12" s="148"/>
      <c r="Z12" s="148"/>
      <c r="AB12" s="148"/>
      <c r="AC12" s="148"/>
      <c r="AD12" s="148"/>
      <c r="AE12" s="148"/>
      <c r="AF12" s="148"/>
      <c r="AG12" s="148"/>
      <c r="AH12" s="148"/>
      <c r="AI12" s="148"/>
      <c r="AJ12" s="148"/>
      <c r="AK12" s="148"/>
      <c r="AL12" s="148"/>
      <c r="AM12" s="148"/>
      <c r="AN12" s="148"/>
      <c r="AO12" s="148"/>
      <c r="AP12" s="148"/>
      <c r="AQ12" s="148"/>
    </row>
    <row r="13" spans="1:45" ht="12" customHeight="1">
      <c r="A13" s="145"/>
      <c r="B13" s="333" t="s">
        <v>497</v>
      </c>
      <c r="C13" s="310"/>
      <c r="D13" s="311" t="s">
        <v>401</v>
      </c>
      <c r="E13" s="311"/>
      <c r="F13" s="311"/>
      <c r="G13" s="311"/>
      <c r="H13" s="311"/>
      <c r="I13" s="148"/>
      <c r="J13" s="148" t="s">
        <v>460</v>
      </c>
      <c r="S13" s="148" t="s">
        <v>461</v>
      </c>
      <c r="T13" s="148"/>
      <c r="U13" s="148"/>
      <c r="V13" s="148"/>
      <c r="W13" s="148"/>
      <c r="X13" s="148"/>
      <c r="Y13" s="148"/>
      <c r="Z13" s="148"/>
      <c r="AA13" s="148"/>
      <c r="AB13" s="148"/>
      <c r="AC13" s="148"/>
      <c r="AD13" s="148"/>
      <c r="AE13" s="148"/>
      <c r="AF13" s="148"/>
      <c r="AG13" s="148"/>
      <c r="AI13" s="148"/>
      <c r="AJ13" s="148"/>
      <c r="AK13" s="148"/>
      <c r="AL13" s="148"/>
      <c r="AM13" s="148"/>
      <c r="AN13" s="148"/>
      <c r="AO13" s="148"/>
      <c r="AP13" s="148"/>
      <c r="AQ13" s="191"/>
      <c r="AS13" s="147"/>
    </row>
    <row r="14" spans="1:43" ht="12">
      <c r="A14" s="145"/>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row>
    <row r="15" spans="1:43" ht="12" customHeight="1">
      <c r="A15" s="145"/>
      <c r="B15" s="333" t="s">
        <v>498</v>
      </c>
      <c r="C15" s="310"/>
      <c r="D15" s="311" t="s">
        <v>324</v>
      </c>
      <c r="E15" s="311"/>
      <c r="F15" s="311"/>
      <c r="G15" s="311"/>
      <c r="H15" s="311"/>
      <c r="I15" s="148"/>
      <c r="J15" s="148" t="s">
        <v>459</v>
      </c>
      <c r="K15" s="148"/>
      <c r="L15" s="148"/>
      <c r="M15" s="148"/>
      <c r="N15" s="148"/>
      <c r="O15" s="148" t="s">
        <v>462</v>
      </c>
      <c r="P15" s="148"/>
      <c r="Q15" s="148"/>
      <c r="R15" s="148"/>
      <c r="S15" s="148"/>
      <c r="T15" s="148"/>
      <c r="U15" s="148"/>
      <c r="V15" s="148"/>
      <c r="W15" s="148"/>
      <c r="X15" s="148"/>
      <c r="Y15" s="148"/>
      <c r="Z15" s="148"/>
      <c r="AA15" s="148"/>
      <c r="AB15" s="148"/>
      <c r="AC15" s="148"/>
      <c r="AD15" s="148" t="s">
        <v>463</v>
      </c>
      <c r="AE15" s="148"/>
      <c r="AG15" s="148"/>
      <c r="AH15" s="148"/>
      <c r="AI15" s="148"/>
      <c r="AJ15" s="148"/>
      <c r="AK15" s="148"/>
      <c r="AL15" s="148"/>
      <c r="AM15" s="148"/>
      <c r="AN15" s="148"/>
      <c r="AO15" s="148"/>
      <c r="AP15" s="148"/>
      <c r="AQ15" s="148"/>
    </row>
    <row r="16" spans="1:43" ht="12">
      <c r="A16" s="145"/>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row>
    <row r="17" spans="1:43" ht="12" customHeight="1">
      <c r="A17" s="145"/>
      <c r="B17" s="333" t="s">
        <v>499</v>
      </c>
      <c r="C17" s="310"/>
      <c r="D17" s="311" t="s">
        <v>325</v>
      </c>
      <c r="E17" s="311"/>
      <c r="F17" s="311"/>
      <c r="G17" s="311"/>
      <c r="H17" s="311"/>
      <c r="I17" s="148"/>
      <c r="J17" s="148" t="s">
        <v>326</v>
      </c>
      <c r="K17" s="148"/>
      <c r="L17" s="148"/>
      <c r="M17" s="148"/>
      <c r="N17" s="148"/>
      <c r="O17" s="148"/>
      <c r="P17" s="148"/>
      <c r="Q17" s="148"/>
      <c r="R17" s="148"/>
      <c r="S17" s="148"/>
      <c r="T17" s="148"/>
      <c r="U17" s="148"/>
      <c r="V17" s="148"/>
      <c r="W17" s="148"/>
      <c r="X17" s="148"/>
      <c r="Y17" s="148"/>
      <c r="Z17" s="148"/>
      <c r="AA17" s="148"/>
      <c r="AB17" s="148"/>
      <c r="AD17" s="148"/>
      <c r="AE17" s="148"/>
      <c r="AF17" s="148"/>
      <c r="AG17" s="148"/>
      <c r="AH17" s="148"/>
      <c r="AI17" s="148"/>
      <c r="AJ17" s="148"/>
      <c r="AK17" s="148"/>
      <c r="AL17" s="148"/>
      <c r="AM17" s="148"/>
      <c r="AN17" s="148"/>
      <c r="AO17" s="148"/>
      <c r="AP17" s="148"/>
      <c r="AQ17" s="148"/>
    </row>
    <row r="18" spans="1:43" ht="12">
      <c r="A18" s="145"/>
      <c r="B18" s="149"/>
      <c r="C18" s="149"/>
      <c r="D18" s="150"/>
      <c r="E18" s="150"/>
      <c r="F18" s="150"/>
      <c r="G18" s="150"/>
      <c r="H18" s="150"/>
      <c r="I18" s="148"/>
      <c r="J18" s="147" t="s">
        <v>464</v>
      </c>
      <c r="K18" s="161"/>
      <c r="L18" s="161"/>
      <c r="M18" s="161"/>
      <c r="N18" s="161"/>
      <c r="O18" s="161"/>
      <c r="P18" s="161"/>
      <c r="Q18" s="161"/>
      <c r="R18" s="161"/>
      <c r="S18" s="161"/>
      <c r="T18" s="161"/>
      <c r="U18" s="161"/>
      <c r="V18" s="161"/>
      <c r="W18" s="161"/>
      <c r="X18" s="161"/>
      <c r="Y18" s="161"/>
      <c r="Z18" s="161"/>
      <c r="AA18" s="161"/>
      <c r="AB18" s="148"/>
      <c r="AD18" s="148"/>
      <c r="AE18" s="148"/>
      <c r="AF18" s="148"/>
      <c r="AG18" s="148"/>
      <c r="AH18" s="148"/>
      <c r="AI18" s="148"/>
      <c r="AJ18" s="148"/>
      <c r="AK18" s="148"/>
      <c r="AL18" s="148"/>
      <c r="AM18" s="148"/>
      <c r="AN18" s="148"/>
      <c r="AO18" s="148"/>
      <c r="AP18" s="148"/>
      <c r="AQ18" s="148"/>
    </row>
    <row r="19" spans="1:43" ht="12">
      <c r="A19" s="145"/>
      <c r="B19" s="149"/>
      <c r="C19" s="149"/>
      <c r="D19" s="150"/>
      <c r="E19" s="150"/>
      <c r="F19" s="150"/>
      <c r="G19" s="150"/>
      <c r="H19" s="150"/>
      <c r="I19" s="148"/>
      <c r="J19" s="147" t="s">
        <v>465</v>
      </c>
      <c r="K19" s="161"/>
      <c r="L19" s="161"/>
      <c r="M19" s="161"/>
      <c r="N19" s="161"/>
      <c r="O19" s="161"/>
      <c r="P19" s="161"/>
      <c r="Q19" s="161"/>
      <c r="R19" s="161"/>
      <c r="S19" s="161"/>
      <c r="T19" s="161"/>
      <c r="U19" s="161"/>
      <c r="V19" s="161"/>
      <c r="W19" s="161"/>
      <c r="X19" s="161"/>
      <c r="Y19" s="161"/>
      <c r="Z19" s="161"/>
      <c r="AA19" s="161"/>
      <c r="AB19" s="148"/>
      <c r="AD19" s="148"/>
      <c r="AE19" s="148"/>
      <c r="AF19" s="148"/>
      <c r="AG19" s="148"/>
      <c r="AH19" s="148"/>
      <c r="AI19" s="148"/>
      <c r="AJ19" s="148"/>
      <c r="AK19" s="148"/>
      <c r="AL19" s="148"/>
      <c r="AM19" s="148"/>
      <c r="AN19" s="148"/>
      <c r="AO19" s="148"/>
      <c r="AP19" s="148"/>
      <c r="AQ19" s="148"/>
    </row>
    <row r="20" spans="1:43" ht="12">
      <c r="A20" s="145"/>
      <c r="B20" s="148"/>
      <c r="C20" s="148"/>
      <c r="D20" s="148"/>
      <c r="E20" s="148"/>
      <c r="F20" s="148"/>
      <c r="G20" s="148"/>
      <c r="H20" s="148"/>
      <c r="I20" s="148"/>
      <c r="J20" s="148" t="s">
        <v>466</v>
      </c>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row>
    <row r="21" spans="1:43" ht="12">
      <c r="A21" s="145"/>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row>
    <row r="22" spans="1:43" ht="12" customHeight="1">
      <c r="A22" s="145"/>
      <c r="B22" s="333" t="s">
        <v>500</v>
      </c>
      <c r="C22" s="310"/>
      <c r="D22" s="311" t="s">
        <v>533</v>
      </c>
      <c r="E22" s="311"/>
      <c r="F22" s="311"/>
      <c r="G22" s="311"/>
      <c r="H22" s="311"/>
      <c r="I22" s="148"/>
      <c r="J22" s="148" t="s">
        <v>541</v>
      </c>
      <c r="K22" s="148"/>
      <c r="L22" s="148"/>
      <c r="M22" s="148"/>
      <c r="N22" s="148"/>
      <c r="O22" s="148"/>
      <c r="P22" s="148"/>
      <c r="Q22" s="148"/>
      <c r="R22" s="148"/>
      <c r="S22" s="148"/>
      <c r="T22" s="148"/>
      <c r="U22" s="148"/>
      <c r="V22" s="148"/>
      <c r="W22" s="148"/>
      <c r="X22" s="148"/>
      <c r="Y22" s="148"/>
      <c r="AC22" s="148"/>
      <c r="AD22" s="148"/>
      <c r="AE22" s="148"/>
      <c r="AF22" s="148"/>
      <c r="AG22" s="148"/>
      <c r="AH22" s="148"/>
      <c r="AI22" s="148"/>
      <c r="AJ22" s="148"/>
      <c r="AK22" s="148"/>
      <c r="AL22" s="148"/>
      <c r="AM22" s="148"/>
      <c r="AN22" s="148"/>
      <c r="AO22" s="148"/>
      <c r="AP22" s="148"/>
      <c r="AQ22" s="148"/>
    </row>
    <row r="23" spans="1:43" ht="12">
      <c r="A23" s="145"/>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row>
    <row r="24" spans="1:43" ht="12">
      <c r="A24" s="145"/>
      <c r="B24" s="333" t="s">
        <v>501</v>
      </c>
      <c r="C24" s="310"/>
      <c r="D24" s="311" t="s">
        <v>404</v>
      </c>
      <c r="E24" s="311"/>
      <c r="F24" s="311"/>
      <c r="G24" s="311"/>
      <c r="H24" s="311"/>
      <c r="I24" s="148"/>
      <c r="J24" s="312" t="s">
        <v>539</v>
      </c>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row>
    <row r="25" spans="1:43" ht="12">
      <c r="A25" s="145"/>
      <c r="B25" s="148"/>
      <c r="C25" s="148"/>
      <c r="D25" s="148"/>
      <c r="E25" s="148"/>
      <c r="F25" s="148"/>
      <c r="G25" s="148"/>
      <c r="H25" s="148"/>
      <c r="I25" s="148"/>
      <c r="J25" s="148"/>
      <c r="K25" s="148" t="s">
        <v>467</v>
      </c>
      <c r="L25" s="148"/>
      <c r="M25" s="148"/>
      <c r="N25" s="148"/>
      <c r="O25" s="148"/>
      <c r="P25" s="148"/>
      <c r="Q25" s="148" t="s">
        <v>468</v>
      </c>
      <c r="R25" s="148"/>
      <c r="S25" s="148"/>
      <c r="T25" s="148"/>
      <c r="U25" s="148"/>
      <c r="V25" s="148"/>
      <c r="W25" s="148"/>
      <c r="X25" s="148"/>
      <c r="Y25" s="148"/>
      <c r="Z25" s="148"/>
      <c r="AA25" s="148"/>
      <c r="AB25" s="148"/>
      <c r="AC25" s="148"/>
      <c r="AD25" s="148" t="s">
        <v>183</v>
      </c>
      <c r="AE25" s="148"/>
      <c r="AF25" s="148" t="s">
        <v>469</v>
      </c>
      <c r="AG25" s="148"/>
      <c r="AH25" s="148"/>
      <c r="AI25" s="148"/>
      <c r="AJ25" s="148"/>
      <c r="AK25" s="148"/>
      <c r="AL25" s="148"/>
      <c r="AM25" s="148"/>
      <c r="AN25" s="148"/>
      <c r="AO25" s="148"/>
      <c r="AP25" s="148"/>
      <c r="AQ25" s="148"/>
    </row>
    <row r="26" spans="1:43" ht="12" customHeight="1">
      <c r="A26" s="147"/>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row>
    <row r="27" spans="1:43" ht="12">
      <c r="A27" s="145"/>
      <c r="B27" s="333" t="s">
        <v>502</v>
      </c>
      <c r="C27" s="310"/>
      <c r="D27" s="311" t="s">
        <v>327</v>
      </c>
      <c r="E27" s="311"/>
      <c r="F27" s="311"/>
      <c r="G27" s="311"/>
      <c r="H27" s="311"/>
      <c r="I27" s="148"/>
      <c r="J27" s="148" t="s">
        <v>513</v>
      </c>
      <c r="K27" s="148"/>
      <c r="L27" s="148"/>
      <c r="M27" s="148"/>
      <c r="N27" s="148"/>
      <c r="O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row>
    <row r="28" spans="1:43" ht="12">
      <c r="A28" s="145"/>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row>
    <row r="29" spans="1:47" ht="12" customHeight="1">
      <c r="A29" s="145"/>
      <c r="B29" s="333" t="s">
        <v>503</v>
      </c>
      <c r="C29" s="310"/>
      <c r="D29" s="311" t="s">
        <v>328</v>
      </c>
      <c r="E29" s="311"/>
      <c r="F29" s="311"/>
      <c r="G29" s="311"/>
      <c r="H29" s="311"/>
      <c r="I29" s="148"/>
      <c r="J29" s="148" t="s">
        <v>329</v>
      </c>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U29" s="181"/>
    </row>
    <row r="30" spans="1:43" ht="12">
      <c r="A30" s="145"/>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row>
    <row r="31" spans="1:43" ht="12" customHeight="1">
      <c r="A31" s="145"/>
      <c r="B31" s="324" t="s">
        <v>504</v>
      </c>
      <c r="C31" s="322"/>
      <c r="D31" s="332" t="s">
        <v>330</v>
      </c>
      <c r="E31" s="332"/>
      <c r="F31" s="332"/>
      <c r="G31" s="332"/>
      <c r="H31" s="332"/>
      <c r="I31" s="159"/>
      <c r="J31" s="160" t="s">
        <v>30</v>
      </c>
      <c r="K31" s="324" t="s">
        <v>496</v>
      </c>
      <c r="L31" s="322"/>
      <c r="M31" s="159" t="s">
        <v>31</v>
      </c>
      <c r="N31" s="323" t="s">
        <v>331</v>
      </c>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194"/>
    </row>
    <row r="32" spans="1:43" ht="12">
      <c r="A32" s="145"/>
      <c r="B32" s="148"/>
      <c r="C32" s="148"/>
      <c r="D32" s="148"/>
      <c r="E32" s="148"/>
      <c r="F32" s="148"/>
      <c r="G32" s="148"/>
      <c r="H32" s="148"/>
      <c r="I32" s="148"/>
      <c r="J32" s="160" t="s">
        <v>30</v>
      </c>
      <c r="K32" s="324" t="s">
        <v>497</v>
      </c>
      <c r="L32" s="322"/>
      <c r="M32" s="159" t="s">
        <v>31</v>
      </c>
      <c r="N32" s="323" t="s">
        <v>378</v>
      </c>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195"/>
    </row>
    <row r="33" spans="1:43" ht="12" customHeight="1">
      <c r="A33" s="145"/>
      <c r="B33" s="148"/>
      <c r="C33" s="148"/>
      <c r="D33" s="148"/>
      <c r="E33" s="148"/>
      <c r="F33" s="148"/>
      <c r="G33" s="148"/>
      <c r="H33" s="148"/>
      <c r="I33" s="148"/>
      <c r="J33" s="159"/>
      <c r="K33" s="159"/>
      <c r="L33" s="159"/>
      <c r="M33" s="159"/>
      <c r="N33" s="323" t="s">
        <v>379</v>
      </c>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195"/>
    </row>
    <row r="34" spans="1:43" ht="12">
      <c r="A34" s="145"/>
      <c r="B34" s="148"/>
      <c r="C34" s="148"/>
      <c r="D34" s="148"/>
      <c r="E34" s="148"/>
      <c r="F34" s="148"/>
      <c r="G34" s="148"/>
      <c r="H34" s="148"/>
      <c r="I34" s="148"/>
      <c r="J34" s="160" t="s">
        <v>30</v>
      </c>
      <c r="K34" s="324" t="s">
        <v>498</v>
      </c>
      <c r="L34" s="322"/>
      <c r="M34" s="159" t="s">
        <v>31</v>
      </c>
      <c r="N34" s="323" t="s">
        <v>489</v>
      </c>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195"/>
    </row>
    <row r="35" spans="1:43" ht="12">
      <c r="A35" s="145"/>
      <c r="B35" s="148"/>
      <c r="C35" s="148"/>
      <c r="D35" s="148"/>
      <c r="E35" s="148"/>
      <c r="F35" s="148"/>
      <c r="G35" s="148"/>
      <c r="H35" s="148"/>
      <c r="I35" s="148"/>
      <c r="J35" s="159"/>
      <c r="K35" s="159"/>
      <c r="L35" s="159"/>
      <c r="M35" s="159"/>
      <c r="N35" s="336" t="s">
        <v>490</v>
      </c>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195"/>
    </row>
    <row r="36" spans="1:43" ht="12">
      <c r="A36" s="145"/>
      <c r="B36" s="148"/>
      <c r="C36" s="148"/>
      <c r="D36" s="148"/>
      <c r="E36" s="148"/>
      <c r="F36" s="148"/>
      <c r="G36" s="148"/>
      <c r="H36" s="148"/>
      <c r="I36" s="148"/>
      <c r="J36" s="160" t="s">
        <v>30</v>
      </c>
      <c r="K36" s="324" t="s">
        <v>499</v>
      </c>
      <c r="L36" s="322"/>
      <c r="M36" s="159" t="s">
        <v>31</v>
      </c>
      <c r="N36" s="323" t="s">
        <v>491</v>
      </c>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195"/>
    </row>
    <row r="37" spans="1:43" ht="12">
      <c r="A37" s="145"/>
      <c r="B37" s="148"/>
      <c r="C37" s="148"/>
      <c r="D37" s="148"/>
      <c r="E37" s="148"/>
      <c r="F37" s="148"/>
      <c r="G37" s="148"/>
      <c r="H37" s="148"/>
      <c r="I37" s="148"/>
      <c r="J37" s="159"/>
      <c r="K37" s="159"/>
      <c r="L37" s="159"/>
      <c r="M37" s="159"/>
      <c r="N37" s="323" t="s">
        <v>492</v>
      </c>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195"/>
    </row>
    <row r="38" spans="1:43" ht="12">
      <c r="A38" s="145"/>
      <c r="B38" s="148"/>
      <c r="C38" s="148"/>
      <c r="D38" s="148"/>
      <c r="E38" s="148"/>
      <c r="F38" s="148"/>
      <c r="G38" s="148"/>
      <c r="H38" s="148"/>
      <c r="I38" s="148"/>
      <c r="J38" s="160" t="s">
        <v>30</v>
      </c>
      <c r="K38" s="324" t="s">
        <v>500</v>
      </c>
      <c r="L38" s="322"/>
      <c r="M38" s="159" t="s">
        <v>31</v>
      </c>
      <c r="N38" s="323" t="s">
        <v>380</v>
      </c>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203"/>
    </row>
    <row r="39" spans="1:43" ht="12">
      <c r="A39" s="145"/>
      <c r="B39" s="148"/>
      <c r="C39" s="148"/>
      <c r="D39" s="148"/>
      <c r="E39" s="148"/>
      <c r="F39" s="148"/>
      <c r="G39" s="148"/>
      <c r="H39" s="148"/>
      <c r="I39" s="148"/>
      <c r="J39" s="160" t="s">
        <v>30</v>
      </c>
      <c r="K39" s="324" t="s">
        <v>501</v>
      </c>
      <c r="L39" s="322"/>
      <c r="M39" s="159" t="s">
        <v>31</v>
      </c>
      <c r="N39" s="323" t="s">
        <v>448</v>
      </c>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195"/>
    </row>
    <row r="40" spans="1:43" ht="12">
      <c r="A40" s="145"/>
      <c r="B40" s="148"/>
      <c r="C40" s="148"/>
      <c r="D40" s="148"/>
      <c r="E40" s="148"/>
      <c r="F40" s="148"/>
      <c r="G40" s="148"/>
      <c r="H40" s="148"/>
      <c r="I40" s="148"/>
      <c r="J40" s="159"/>
      <c r="K40" s="159"/>
      <c r="L40" s="159"/>
      <c r="M40" s="159"/>
      <c r="N40" s="323" t="s">
        <v>449</v>
      </c>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195"/>
    </row>
    <row r="41" spans="1:43" ht="12">
      <c r="A41" s="145"/>
      <c r="B41" s="148"/>
      <c r="C41" s="148"/>
      <c r="D41" s="148"/>
      <c r="E41" s="148"/>
      <c r="F41" s="148"/>
      <c r="G41" s="148"/>
      <c r="H41" s="148"/>
      <c r="I41" s="148"/>
      <c r="J41" s="160" t="s">
        <v>30</v>
      </c>
      <c r="K41" s="324" t="s">
        <v>502</v>
      </c>
      <c r="L41" s="322"/>
      <c r="M41" s="159" t="s">
        <v>31</v>
      </c>
      <c r="N41" s="323" t="s">
        <v>32</v>
      </c>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194"/>
    </row>
    <row r="42" spans="1:43" ht="12">
      <c r="A42" s="145"/>
      <c r="B42" s="148"/>
      <c r="C42" s="148"/>
      <c r="D42" s="148"/>
      <c r="E42" s="148"/>
      <c r="F42" s="148"/>
      <c r="G42" s="148"/>
      <c r="H42" s="148"/>
      <c r="I42" s="148"/>
      <c r="J42" s="159"/>
      <c r="K42" s="159"/>
      <c r="L42" s="159"/>
      <c r="M42" s="159"/>
      <c r="N42" s="323" t="s">
        <v>381</v>
      </c>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195"/>
    </row>
    <row r="43" spans="1:43" ht="12">
      <c r="A43" s="145"/>
      <c r="B43" s="148"/>
      <c r="C43" s="148"/>
      <c r="D43" s="148"/>
      <c r="E43" s="148"/>
      <c r="F43" s="148"/>
      <c r="G43" s="148"/>
      <c r="H43" s="148"/>
      <c r="I43" s="148"/>
      <c r="J43" s="159"/>
      <c r="K43" s="159"/>
      <c r="L43" s="159"/>
      <c r="M43" s="159"/>
      <c r="N43" s="323" t="s">
        <v>382</v>
      </c>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195"/>
    </row>
    <row r="44" spans="1:43" ht="12">
      <c r="A44" s="145"/>
      <c r="B44" s="148"/>
      <c r="C44" s="148"/>
      <c r="D44" s="148"/>
      <c r="E44" s="148"/>
      <c r="F44" s="148"/>
      <c r="G44" s="148"/>
      <c r="H44" s="148"/>
      <c r="I44" s="148"/>
      <c r="J44" s="160" t="s">
        <v>30</v>
      </c>
      <c r="K44" s="324" t="s">
        <v>503</v>
      </c>
      <c r="L44" s="322"/>
      <c r="M44" s="159" t="s">
        <v>31</v>
      </c>
      <c r="N44" s="323" t="s">
        <v>383</v>
      </c>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195"/>
    </row>
    <row r="45" spans="1:43" ht="12">
      <c r="A45" s="145"/>
      <c r="B45" s="148"/>
      <c r="C45" s="148"/>
      <c r="D45" s="148"/>
      <c r="E45" s="148"/>
      <c r="F45" s="148"/>
      <c r="G45" s="148"/>
      <c r="H45" s="148"/>
      <c r="I45" s="148"/>
      <c r="J45" s="159"/>
      <c r="K45" s="159"/>
      <c r="L45" s="159"/>
      <c r="M45" s="159"/>
      <c r="N45" s="323" t="s">
        <v>384</v>
      </c>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195"/>
    </row>
    <row r="46" spans="1:43" ht="12">
      <c r="A46" s="145"/>
      <c r="B46" s="148"/>
      <c r="C46" s="148"/>
      <c r="D46" s="148"/>
      <c r="E46" s="148"/>
      <c r="F46" s="148"/>
      <c r="G46" s="148"/>
      <c r="H46" s="148"/>
      <c r="I46" s="148"/>
      <c r="J46" s="160" t="s">
        <v>30</v>
      </c>
      <c r="K46" s="324" t="s">
        <v>504</v>
      </c>
      <c r="L46" s="322"/>
      <c r="M46" s="159" t="s">
        <v>31</v>
      </c>
      <c r="N46" s="323" t="s">
        <v>332</v>
      </c>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194"/>
    </row>
    <row r="47" spans="1:43" ht="12">
      <c r="A47" s="145"/>
      <c r="B47" s="148"/>
      <c r="C47" s="148"/>
      <c r="D47" s="148"/>
      <c r="E47" s="148"/>
      <c r="F47" s="148"/>
      <c r="G47" s="148"/>
      <c r="H47" s="148"/>
      <c r="I47" s="148"/>
      <c r="J47" s="160" t="s">
        <v>30</v>
      </c>
      <c r="K47" s="322">
        <v>10</v>
      </c>
      <c r="L47" s="322"/>
      <c r="M47" s="159" t="s">
        <v>31</v>
      </c>
      <c r="N47" s="323" t="s">
        <v>385</v>
      </c>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row>
    <row r="48" spans="1:43" ht="12">
      <c r="A48" s="145"/>
      <c r="B48" s="148"/>
      <c r="C48" s="148"/>
      <c r="D48" s="148"/>
      <c r="E48" s="148"/>
      <c r="F48" s="148"/>
      <c r="G48" s="148"/>
      <c r="H48" s="148"/>
      <c r="I48" s="148"/>
      <c r="J48" s="159"/>
      <c r="K48" s="159"/>
      <c r="L48" s="159"/>
      <c r="M48" s="159"/>
      <c r="N48" s="323" t="s">
        <v>386</v>
      </c>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row>
    <row r="49" spans="1:43" ht="12">
      <c r="A49" s="145"/>
      <c r="B49" s="148"/>
      <c r="C49" s="148"/>
      <c r="D49" s="148"/>
      <c r="E49" s="148"/>
      <c r="F49" s="148"/>
      <c r="G49" s="148"/>
      <c r="H49" s="148"/>
      <c r="I49" s="148"/>
      <c r="J49" s="159"/>
      <c r="K49" s="159"/>
      <c r="L49" s="159"/>
      <c r="M49" s="159"/>
      <c r="N49" s="323" t="s">
        <v>389</v>
      </c>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row>
    <row r="50" spans="1:43" ht="12">
      <c r="A50" s="145"/>
      <c r="B50" s="148"/>
      <c r="C50" s="148"/>
      <c r="D50" s="148"/>
      <c r="E50" s="148"/>
      <c r="F50" s="148"/>
      <c r="G50" s="148"/>
      <c r="H50" s="148"/>
      <c r="I50" s="148"/>
      <c r="J50" s="159"/>
      <c r="K50" s="159"/>
      <c r="L50" s="159"/>
      <c r="M50" s="159"/>
      <c r="N50" s="323" t="s">
        <v>390</v>
      </c>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195"/>
    </row>
    <row r="51" spans="1:43" ht="12">
      <c r="A51" s="145"/>
      <c r="B51" s="148"/>
      <c r="C51" s="148"/>
      <c r="D51" s="148"/>
      <c r="E51" s="148"/>
      <c r="F51" s="148"/>
      <c r="G51" s="148"/>
      <c r="H51" s="148"/>
      <c r="I51" s="148"/>
      <c r="J51" s="160" t="s">
        <v>30</v>
      </c>
      <c r="K51" s="322">
        <v>11</v>
      </c>
      <c r="L51" s="322"/>
      <c r="M51" s="159" t="s">
        <v>31</v>
      </c>
      <c r="N51" s="323" t="s">
        <v>388</v>
      </c>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row>
    <row r="52" spans="1:43" ht="12">
      <c r="A52" s="145"/>
      <c r="B52" s="148"/>
      <c r="C52" s="148"/>
      <c r="D52" s="148"/>
      <c r="E52" s="148"/>
      <c r="F52" s="148"/>
      <c r="G52" s="148"/>
      <c r="H52" s="148"/>
      <c r="I52" s="148"/>
      <c r="J52" s="160"/>
      <c r="K52" s="183"/>
      <c r="L52" s="183"/>
      <c r="M52" s="159"/>
      <c r="N52" s="323" t="s">
        <v>387</v>
      </c>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195"/>
    </row>
    <row r="53" spans="1:43" ht="12">
      <c r="A53" s="145"/>
      <c r="B53" s="148"/>
      <c r="C53" s="148"/>
      <c r="D53" s="148"/>
      <c r="E53" s="148"/>
      <c r="F53" s="148"/>
      <c r="G53" s="148"/>
      <c r="H53" s="148"/>
      <c r="I53" s="148"/>
      <c r="J53" s="160" t="s">
        <v>30</v>
      </c>
      <c r="K53" s="322">
        <v>12</v>
      </c>
      <c r="L53" s="322"/>
      <c r="M53" s="159" t="s">
        <v>31</v>
      </c>
      <c r="N53" s="314" t="s">
        <v>526</v>
      </c>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row>
    <row r="54" spans="1:43" ht="12">
      <c r="A54" s="145"/>
      <c r="B54" s="148"/>
      <c r="C54" s="148"/>
      <c r="D54" s="148"/>
      <c r="E54" s="148"/>
      <c r="F54" s="148"/>
      <c r="G54" s="148"/>
      <c r="H54" s="148"/>
      <c r="I54" s="148"/>
      <c r="J54" s="160"/>
      <c r="K54" s="183"/>
      <c r="L54" s="183"/>
      <c r="M54" s="159"/>
      <c r="N54" s="314" t="s">
        <v>527</v>
      </c>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row>
    <row r="55" spans="1:43" ht="12">
      <c r="A55" s="145"/>
      <c r="B55" s="148"/>
      <c r="C55" s="148"/>
      <c r="D55" s="148"/>
      <c r="E55" s="148"/>
      <c r="F55" s="148"/>
      <c r="G55" s="148"/>
      <c r="H55" s="148"/>
      <c r="I55" s="148"/>
      <c r="J55" s="160"/>
      <c r="K55" s="183"/>
      <c r="L55" s="159" t="s">
        <v>528</v>
      </c>
      <c r="M55" s="159"/>
      <c r="N55" s="314" t="s">
        <v>530</v>
      </c>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row>
    <row r="56" spans="1:43" ht="12">
      <c r="A56" s="145"/>
      <c r="B56" s="148"/>
      <c r="C56" s="148"/>
      <c r="D56" s="148"/>
      <c r="E56" s="148"/>
      <c r="F56" s="148"/>
      <c r="G56" s="148"/>
      <c r="H56" s="148"/>
      <c r="I56" s="148"/>
      <c r="J56" s="160"/>
      <c r="K56" s="183"/>
      <c r="L56" s="159"/>
      <c r="M56" s="159"/>
      <c r="N56" s="314" t="s">
        <v>531</v>
      </c>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row>
    <row r="57" spans="1:43" ht="12">
      <c r="A57" s="145"/>
      <c r="B57" s="148"/>
      <c r="C57" s="148"/>
      <c r="D57" s="148"/>
      <c r="E57" s="148"/>
      <c r="F57" s="148"/>
      <c r="G57" s="148"/>
      <c r="H57" s="148"/>
      <c r="I57" s="148"/>
      <c r="J57" s="160"/>
      <c r="K57" s="183"/>
      <c r="L57" s="159" t="s">
        <v>529</v>
      </c>
      <c r="M57" s="159"/>
      <c r="N57" s="314" t="s">
        <v>532</v>
      </c>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row>
    <row r="58" spans="1:43" ht="12">
      <c r="A58" s="145"/>
      <c r="B58" s="148"/>
      <c r="C58" s="148"/>
      <c r="D58" s="148"/>
      <c r="E58" s="148"/>
      <c r="F58" s="148"/>
      <c r="G58" s="148"/>
      <c r="H58" s="148"/>
      <c r="I58" s="148"/>
      <c r="J58" s="160"/>
      <c r="K58" s="183"/>
      <c r="L58" s="183"/>
      <c r="M58" s="159"/>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151"/>
    </row>
    <row r="59" spans="1:43" ht="12">
      <c r="A59" s="145"/>
      <c r="B59" s="310">
        <v>10</v>
      </c>
      <c r="C59" s="310"/>
      <c r="D59" s="321" t="s">
        <v>33</v>
      </c>
      <c r="E59" s="321"/>
      <c r="F59" s="321"/>
      <c r="G59" s="321"/>
      <c r="H59" s="321"/>
      <c r="I59" s="148"/>
      <c r="J59" s="311" t="s">
        <v>34</v>
      </c>
      <c r="K59" s="311"/>
      <c r="L59" s="311"/>
      <c r="M59" s="311"/>
      <c r="N59" s="311"/>
      <c r="O59" s="148"/>
      <c r="P59" s="148" t="s">
        <v>35</v>
      </c>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row>
    <row r="60" spans="1:43" ht="12">
      <c r="A60" s="145"/>
      <c r="B60" s="148"/>
      <c r="C60" s="148"/>
      <c r="D60" s="148"/>
      <c r="E60" s="148"/>
      <c r="F60" s="148"/>
      <c r="G60" s="148"/>
      <c r="H60" s="148"/>
      <c r="I60" s="148"/>
      <c r="J60" s="311" t="s">
        <v>36</v>
      </c>
      <c r="K60" s="311"/>
      <c r="L60" s="311"/>
      <c r="M60" s="311"/>
      <c r="N60" s="311"/>
      <c r="O60" s="204" t="s">
        <v>37</v>
      </c>
      <c r="P60" s="311" t="s">
        <v>95</v>
      </c>
      <c r="Q60" s="311"/>
      <c r="R60" s="311"/>
      <c r="S60" s="194" t="s">
        <v>38</v>
      </c>
      <c r="T60" s="148" t="s">
        <v>470</v>
      </c>
      <c r="U60" s="148"/>
      <c r="V60" s="148"/>
      <c r="W60" s="148"/>
      <c r="X60" s="148"/>
      <c r="Y60" s="148"/>
      <c r="Z60" s="191"/>
      <c r="AA60" s="148"/>
      <c r="AB60" s="148"/>
      <c r="AC60" s="148"/>
      <c r="AD60" s="148"/>
      <c r="AE60" s="148"/>
      <c r="AF60" s="148"/>
      <c r="AG60" s="148"/>
      <c r="AH60" s="148"/>
      <c r="AI60" s="148"/>
      <c r="AJ60" s="148"/>
      <c r="AK60" s="148"/>
      <c r="AL60" s="148"/>
      <c r="AM60" s="148"/>
      <c r="AN60" s="148"/>
      <c r="AO60" s="148"/>
      <c r="AP60" s="148"/>
      <c r="AQ60" s="148"/>
    </row>
    <row r="61" spans="1:43" ht="12" customHeight="1">
      <c r="A61" s="145"/>
      <c r="B61" s="148"/>
      <c r="C61" s="148"/>
      <c r="D61" s="148"/>
      <c r="E61" s="148"/>
      <c r="F61" s="148"/>
      <c r="G61" s="148"/>
      <c r="H61" s="148"/>
      <c r="I61" s="148"/>
      <c r="J61" s="311" t="s">
        <v>36</v>
      </c>
      <c r="K61" s="311"/>
      <c r="L61" s="311"/>
      <c r="M61" s="311"/>
      <c r="N61" s="311"/>
      <c r="O61" s="204" t="s">
        <v>37</v>
      </c>
      <c r="P61" s="311" t="s">
        <v>96</v>
      </c>
      <c r="Q61" s="311"/>
      <c r="R61" s="311"/>
      <c r="S61" s="194" t="s">
        <v>38</v>
      </c>
      <c r="T61" s="148" t="s">
        <v>471</v>
      </c>
      <c r="U61" s="148"/>
      <c r="V61" s="148"/>
      <c r="W61" s="148"/>
      <c r="X61" s="148"/>
      <c r="Y61" s="148"/>
      <c r="Z61" s="191"/>
      <c r="AA61" s="148"/>
      <c r="AB61" s="148"/>
      <c r="AC61" s="148"/>
      <c r="AD61" s="148"/>
      <c r="AE61" s="148"/>
      <c r="AF61" s="148"/>
      <c r="AG61" s="148"/>
      <c r="AH61" s="148"/>
      <c r="AI61" s="148"/>
      <c r="AJ61" s="148"/>
      <c r="AK61" s="148"/>
      <c r="AL61" s="148"/>
      <c r="AM61" s="148"/>
      <c r="AN61" s="148"/>
      <c r="AO61" s="148"/>
      <c r="AP61" s="148"/>
      <c r="AQ61" s="148"/>
    </row>
    <row r="62" spans="1:43" ht="12" customHeight="1">
      <c r="A62" s="145"/>
      <c r="B62" s="148"/>
      <c r="C62" s="148"/>
      <c r="D62" s="148"/>
      <c r="E62" s="148"/>
      <c r="F62" s="148"/>
      <c r="G62" s="148"/>
      <c r="H62" s="148"/>
      <c r="I62" s="148"/>
      <c r="J62" s="311" t="s">
        <v>36</v>
      </c>
      <c r="K62" s="311"/>
      <c r="L62" s="311"/>
      <c r="M62" s="311"/>
      <c r="N62" s="311"/>
      <c r="O62" s="204" t="s">
        <v>37</v>
      </c>
      <c r="P62" s="311" t="s">
        <v>39</v>
      </c>
      <c r="Q62" s="311"/>
      <c r="R62" s="311"/>
      <c r="S62" s="194" t="s">
        <v>38</v>
      </c>
      <c r="T62" s="148" t="s">
        <v>472</v>
      </c>
      <c r="U62" s="148"/>
      <c r="V62" s="148"/>
      <c r="W62" s="148"/>
      <c r="X62" s="148" t="s">
        <v>40</v>
      </c>
      <c r="Y62" s="148"/>
      <c r="Z62" s="191"/>
      <c r="AA62" s="148"/>
      <c r="AB62" s="148"/>
      <c r="AC62" s="148"/>
      <c r="AD62" s="148"/>
      <c r="AE62" s="148"/>
      <c r="AF62" s="148"/>
      <c r="AG62" s="148"/>
      <c r="AH62" s="148"/>
      <c r="AI62" s="148"/>
      <c r="AJ62" s="148"/>
      <c r="AK62" s="148"/>
      <c r="AL62" s="148"/>
      <c r="AM62" s="148"/>
      <c r="AN62" s="148"/>
      <c r="AO62" s="148"/>
      <c r="AP62" s="148"/>
      <c r="AQ62" s="148"/>
    </row>
    <row r="63" spans="1:43" ht="12" customHeight="1">
      <c r="A63" s="145"/>
      <c r="B63" s="148"/>
      <c r="C63" s="148"/>
      <c r="D63" s="148"/>
      <c r="E63" s="148"/>
      <c r="F63" s="148"/>
      <c r="G63" s="148"/>
      <c r="H63" s="148"/>
      <c r="I63" s="148"/>
      <c r="J63" s="148"/>
      <c r="K63" s="148"/>
      <c r="L63" s="148"/>
      <c r="M63" s="148"/>
      <c r="N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row>
    <row r="64" spans="1:43" ht="12" customHeight="1">
      <c r="A64" s="145"/>
      <c r="B64" s="310">
        <v>11</v>
      </c>
      <c r="C64" s="310"/>
      <c r="D64" s="311" t="s">
        <v>333</v>
      </c>
      <c r="E64" s="311"/>
      <c r="F64" s="311"/>
      <c r="G64" s="311"/>
      <c r="H64" s="311"/>
      <c r="I64" s="148"/>
      <c r="J64" s="148" t="s">
        <v>493</v>
      </c>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row>
    <row r="65" spans="1:43" ht="12">
      <c r="A65" s="145"/>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row>
    <row r="66" spans="1:45" ht="12" customHeight="1">
      <c r="A66" s="145"/>
      <c r="B66" s="310">
        <v>12</v>
      </c>
      <c r="C66" s="310"/>
      <c r="D66" s="311" t="s">
        <v>334</v>
      </c>
      <c r="E66" s="311"/>
      <c r="F66" s="311"/>
      <c r="G66" s="311"/>
      <c r="H66" s="311"/>
      <c r="I66" s="148"/>
      <c r="J66" s="148" t="s">
        <v>41</v>
      </c>
      <c r="K66" s="148"/>
      <c r="L66" s="148"/>
      <c r="M66" s="148"/>
      <c r="N66" s="148"/>
      <c r="O66" s="312" t="s">
        <v>450</v>
      </c>
      <c r="P66" s="312"/>
      <c r="Q66" s="312"/>
      <c r="R66" s="312"/>
      <c r="S66" s="312"/>
      <c r="T66" s="312"/>
      <c r="U66" s="312"/>
      <c r="V66" s="312"/>
      <c r="W66" s="148"/>
      <c r="X66" s="148"/>
      <c r="Y66" s="148"/>
      <c r="Z66" s="148"/>
      <c r="AA66" s="148"/>
      <c r="AB66" s="148"/>
      <c r="AC66" s="148"/>
      <c r="AD66" s="148"/>
      <c r="AE66" s="148"/>
      <c r="AF66" s="148"/>
      <c r="AG66" s="148"/>
      <c r="AH66" s="148"/>
      <c r="AI66" s="148"/>
      <c r="AJ66" s="148"/>
      <c r="AK66" s="148"/>
      <c r="AL66" s="148"/>
      <c r="AM66" s="148"/>
      <c r="AN66" s="148"/>
      <c r="AO66" s="148"/>
      <c r="AP66" s="148"/>
      <c r="AQ66" s="148"/>
      <c r="AS66" s="148"/>
    </row>
    <row r="67" spans="1:43" ht="12">
      <c r="A67" s="145"/>
      <c r="B67" s="149"/>
      <c r="C67" s="149"/>
      <c r="D67" s="150"/>
      <c r="E67" s="150"/>
      <c r="F67" s="150"/>
      <c r="G67" s="150"/>
      <c r="H67" s="150"/>
      <c r="I67" s="148"/>
      <c r="J67" s="148"/>
      <c r="K67" s="148"/>
      <c r="L67" s="148"/>
      <c r="M67" s="148"/>
      <c r="N67" s="148"/>
      <c r="O67" s="161"/>
      <c r="P67" s="161"/>
      <c r="Q67" s="161"/>
      <c r="R67" s="161"/>
      <c r="S67" s="161"/>
      <c r="T67" s="161"/>
      <c r="U67" s="161"/>
      <c r="V67" s="161"/>
      <c r="W67" s="148"/>
      <c r="X67" s="148"/>
      <c r="Y67" s="148"/>
      <c r="Z67" s="148"/>
      <c r="AA67" s="148"/>
      <c r="AB67" s="148"/>
      <c r="AC67" s="148"/>
      <c r="AD67" s="148"/>
      <c r="AE67" s="148"/>
      <c r="AF67" s="148"/>
      <c r="AG67" s="148"/>
      <c r="AH67" s="148"/>
      <c r="AI67" s="148"/>
      <c r="AJ67" s="148"/>
      <c r="AK67" s="148"/>
      <c r="AL67" s="148"/>
      <c r="AM67" s="148"/>
      <c r="AN67" s="148"/>
      <c r="AO67" s="148"/>
      <c r="AP67" s="148"/>
      <c r="AQ67" s="148"/>
    </row>
    <row r="68" spans="1:43" ht="12" customHeight="1">
      <c r="A68" s="145"/>
      <c r="B68" s="149"/>
      <c r="C68" s="149"/>
      <c r="D68" s="150"/>
      <c r="E68" s="150"/>
      <c r="F68" s="150"/>
      <c r="G68" s="150"/>
      <c r="H68" s="150"/>
      <c r="I68" s="312" t="s">
        <v>365</v>
      </c>
      <c r="J68" s="312"/>
      <c r="K68" s="312"/>
      <c r="L68" s="312"/>
      <c r="M68" s="312"/>
      <c r="N68" s="312"/>
      <c r="O68" s="312"/>
      <c r="P68" s="312"/>
      <c r="Q68" s="312"/>
      <c r="R68" s="312"/>
      <c r="S68" s="312"/>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row>
    <row r="69" spans="1:43" ht="12">
      <c r="A69" s="145"/>
      <c r="B69" s="149"/>
      <c r="C69" s="149"/>
      <c r="D69" s="150"/>
      <c r="E69" s="150"/>
      <c r="F69" s="150"/>
      <c r="G69" s="150"/>
      <c r="H69" s="150"/>
      <c r="I69" s="148"/>
      <c r="J69" s="148"/>
      <c r="K69" s="312" t="s">
        <v>336</v>
      </c>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148"/>
      <c r="AQ69" s="148"/>
    </row>
    <row r="70" spans="1:43" ht="12">
      <c r="A70" s="145"/>
      <c r="B70" s="149"/>
      <c r="C70" s="149"/>
      <c r="D70" s="150"/>
      <c r="E70" s="150"/>
      <c r="F70" s="150"/>
      <c r="G70" s="150"/>
      <c r="H70" s="150"/>
      <c r="I70" s="148"/>
      <c r="J70" s="148"/>
      <c r="K70" s="337" t="s">
        <v>473</v>
      </c>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9"/>
      <c r="AP70" s="148"/>
      <c r="AQ70" s="148"/>
    </row>
    <row r="71" spans="1:43" ht="12">
      <c r="A71" s="145"/>
      <c r="B71" s="149"/>
      <c r="C71" s="149"/>
      <c r="D71" s="150"/>
      <c r="E71" s="150"/>
      <c r="F71" s="150"/>
      <c r="G71" s="150"/>
      <c r="H71" s="150"/>
      <c r="I71" s="148"/>
      <c r="J71" s="148"/>
      <c r="K71" s="340"/>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41"/>
      <c r="AM71" s="341"/>
      <c r="AN71" s="341"/>
      <c r="AO71" s="342"/>
      <c r="AP71" s="148"/>
      <c r="AQ71" s="148"/>
    </row>
    <row r="72" spans="1:43" ht="12" customHeight="1">
      <c r="A72" s="145"/>
      <c r="B72" s="149"/>
      <c r="C72" s="149"/>
      <c r="D72" s="150"/>
      <c r="E72" s="150"/>
      <c r="F72" s="150"/>
      <c r="G72" s="150"/>
      <c r="H72" s="150"/>
      <c r="I72" s="148"/>
      <c r="J72" s="148"/>
      <c r="K72" s="340"/>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341"/>
      <c r="AN72" s="341"/>
      <c r="AO72" s="342"/>
      <c r="AP72" s="148"/>
      <c r="AQ72" s="148"/>
    </row>
    <row r="73" spans="1:43" ht="12">
      <c r="A73" s="145"/>
      <c r="B73" s="149"/>
      <c r="C73" s="149"/>
      <c r="D73" s="150"/>
      <c r="E73" s="150"/>
      <c r="F73" s="150"/>
      <c r="G73" s="150"/>
      <c r="H73" s="150"/>
      <c r="I73" s="148"/>
      <c r="J73" s="148"/>
      <c r="K73" s="343"/>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5"/>
      <c r="AP73" s="148"/>
      <c r="AQ73" s="148"/>
    </row>
    <row r="74" spans="1:43" ht="12">
      <c r="A74" s="145"/>
      <c r="B74" s="206"/>
      <c r="C74" s="206"/>
      <c r="D74" s="207"/>
      <c r="E74" s="207"/>
      <c r="F74" s="207"/>
      <c r="G74" s="207"/>
      <c r="H74" s="207"/>
      <c r="I74" s="208"/>
      <c r="J74" s="208"/>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8"/>
      <c r="AQ74" s="208"/>
    </row>
    <row r="75" spans="1:43" ht="13.5">
      <c r="A75" s="145"/>
      <c r="B75" s="149"/>
      <c r="C75" s="149"/>
      <c r="D75" s="150"/>
      <c r="E75" s="150"/>
      <c r="F75" s="150"/>
      <c r="G75" s="150"/>
      <c r="H75" s="150"/>
      <c r="I75" s="312" t="s">
        <v>451</v>
      </c>
      <c r="J75" s="312"/>
      <c r="K75" s="312"/>
      <c r="L75" s="312"/>
      <c r="M75" s="312"/>
      <c r="N75" s="312"/>
      <c r="O75" s="312"/>
      <c r="P75" s="312"/>
      <c r="Q75" s="312"/>
      <c r="R75" s="312"/>
      <c r="S75" s="312"/>
      <c r="T75" s="182"/>
      <c r="U75" s="182"/>
      <c r="V75" s="182"/>
      <c r="W75" s="182"/>
      <c r="X75" s="182"/>
      <c r="Y75" s="182"/>
      <c r="Z75" s="182"/>
      <c r="AA75" s="182"/>
      <c r="AB75" s="148"/>
      <c r="AC75" s="148"/>
      <c r="AD75" s="148"/>
      <c r="AE75" s="148"/>
      <c r="AF75" s="148"/>
      <c r="AG75" s="148"/>
      <c r="AH75" s="148"/>
      <c r="AI75" s="148"/>
      <c r="AJ75" s="148"/>
      <c r="AK75" s="148"/>
      <c r="AL75" s="148"/>
      <c r="AM75" s="148"/>
      <c r="AN75" s="148"/>
      <c r="AO75" s="148"/>
      <c r="AP75" s="148"/>
      <c r="AQ75" s="148"/>
    </row>
    <row r="76" spans="1:45" s="210" customFormat="1" ht="12" customHeight="1">
      <c r="A76" s="205"/>
      <c r="B76" s="149"/>
      <c r="C76" s="149"/>
      <c r="D76" s="150"/>
      <c r="E76" s="150"/>
      <c r="F76" s="150"/>
      <c r="G76" s="150"/>
      <c r="H76" s="150"/>
      <c r="I76" s="149"/>
      <c r="J76" s="149"/>
      <c r="K76" s="329" t="s">
        <v>542</v>
      </c>
      <c r="L76" s="329"/>
      <c r="M76" s="329"/>
      <c r="N76" s="329"/>
      <c r="O76" s="329"/>
      <c r="P76" s="329"/>
      <c r="Q76" s="329"/>
      <c r="R76" s="329"/>
      <c r="S76" s="329"/>
      <c r="T76" s="329"/>
      <c r="U76" s="329"/>
      <c r="V76" s="329"/>
      <c r="W76" s="329"/>
      <c r="X76" s="329"/>
      <c r="Y76" s="329"/>
      <c r="Z76" s="329"/>
      <c r="AA76" s="329"/>
      <c r="AB76" s="148"/>
      <c r="AC76" s="148"/>
      <c r="AD76" s="148"/>
      <c r="AE76" s="148"/>
      <c r="AF76" s="148"/>
      <c r="AG76" s="148"/>
      <c r="AH76" s="148"/>
      <c r="AI76" s="148"/>
      <c r="AJ76" s="148"/>
      <c r="AK76" s="148"/>
      <c r="AL76" s="148"/>
      <c r="AM76" s="148"/>
      <c r="AN76" s="148"/>
      <c r="AO76" s="148"/>
      <c r="AP76" s="148"/>
      <c r="AQ76" s="148"/>
      <c r="AR76" s="299"/>
      <c r="AS76" s="299"/>
    </row>
    <row r="77" spans="1:45" s="210" customFormat="1" ht="12" customHeight="1">
      <c r="A77" s="205"/>
      <c r="B77" s="149"/>
      <c r="C77" s="149"/>
      <c r="D77" s="150"/>
      <c r="E77" s="150"/>
      <c r="F77" s="150"/>
      <c r="G77" s="150"/>
      <c r="H77" s="150"/>
      <c r="I77" s="149"/>
      <c r="J77" s="149"/>
      <c r="K77" s="188"/>
      <c r="L77" s="188"/>
      <c r="M77" s="188"/>
      <c r="N77" s="188"/>
      <c r="O77" s="188"/>
      <c r="P77" s="188"/>
      <c r="Q77" s="188"/>
      <c r="R77" s="188"/>
      <c r="S77" s="188"/>
      <c r="T77" s="188"/>
      <c r="U77" s="188"/>
      <c r="V77" s="188"/>
      <c r="W77" s="188"/>
      <c r="X77" s="188"/>
      <c r="Y77" s="188"/>
      <c r="Z77" s="188"/>
      <c r="AA77" s="188"/>
      <c r="AB77" s="148"/>
      <c r="AC77" s="148"/>
      <c r="AD77" s="148"/>
      <c r="AE77" s="148"/>
      <c r="AF77" s="148"/>
      <c r="AG77" s="148"/>
      <c r="AH77" s="148"/>
      <c r="AI77" s="148"/>
      <c r="AJ77" s="148"/>
      <c r="AK77" s="148"/>
      <c r="AL77" s="148"/>
      <c r="AM77" s="148"/>
      <c r="AN77" s="148"/>
      <c r="AO77" s="148"/>
      <c r="AP77" s="148"/>
      <c r="AQ77" s="148"/>
      <c r="AR77" s="299"/>
      <c r="AS77" s="299"/>
    </row>
    <row r="78" spans="1:45" s="210" customFormat="1" ht="12" customHeight="1">
      <c r="A78" s="205"/>
      <c r="B78" s="310">
        <v>13</v>
      </c>
      <c r="C78" s="310"/>
      <c r="D78" s="311" t="s">
        <v>377</v>
      </c>
      <c r="E78" s="311"/>
      <c r="F78" s="311"/>
      <c r="G78" s="311"/>
      <c r="H78" s="311"/>
      <c r="I78" s="148"/>
      <c r="J78" s="314" t="s">
        <v>514</v>
      </c>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299"/>
      <c r="AS78" s="299"/>
    </row>
    <row r="79" spans="1:43" ht="15" customHeight="1">
      <c r="A79" s="145"/>
      <c r="B79" s="149"/>
      <c r="C79" s="149"/>
      <c r="D79" s="150"/>
      <c r="E79" s="150"/>
      <c r="F79" s="150"/>
      <c r="G79" s="150"/>
      <c r="H79" s="150"/>
      <c r="I79" s="148"/>
      <c r="J79" s="148" t="s">
        <v>510</v>
      </c>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row>
    <row r="80" spans="1:43" ht="14.25">
      <c r="A80" s="145"/>
      <c r="B80" s="149"/>
      <c r="C80" s="149"/>
      <c r="D80" s="150"/>
      <c r="E80" s="150"/>
      <c r="F80" s="150"/>
      <c r="G80" s="150"/>
      <c r="H80" s="150"/>
      <c r="I80" s="148"/>
      <c r="J80" s="148"/>
      <c r="K80" s="315" t="s">
        <v>486</v>
      </c>
      <c r="L80" s="316"/>
      <c r="M80" s="316"/>
      <c r="N80" s="316"/>
      <c r="O80" s="316"/>
      <c r="P80" s="316"/>
      <c r="Q80" s="316"/>
      <c r="R80" s="316"/>
      <c r="S80" s="316"/>
      <c r="T80" s="316"/>
      <c r="U80" s="316"/>
      <c r="V80" s="316"/>
      <c r="W80" s="316"/>
      <c r="X80" s="316"/>
      <c r="Y80" s="316"/>
      <c r="Z80" s="314" t="s">
        <v>511</v>
      </c>
      <c r="AA80" s="314"/>
      <c r="AB80" s="314"/>
      <c r="AC80" s="314"/>
      <c r="AD80" s="314"/>
      <c r="AE80" s="314"/>
      <c r="AF80" s="314"/>
      <c r="AG80" s="314"/>
      <c r="AH80" s="314"/>
      <c r="AI80" s="314"/>
      <c r="AJ80" s="314"/>
      <c r="AK80" s="314"/>
      <c r="AL80" s="314"/>
      <c r="AM80" s="314"/>
      <c r="AN80" s="314"/>
      <c r="AO80" s="314"/>
      <c r="AP80" s="314"/>
      <c r="AQ80" s="314"/>
    </row>
    <row r="81" spans="1:43" ht="12">
      <c r="A81" s="145"/>
      <c r="B81" s="149"/>
      <c r="C81" s="149"/>
      <c r="D81" s="150"/>
      <c r="E81" s="150"/>
      <c r="F81" s="150"/>
      <c r="G81" s="150"/>
      <c r="H81" s="150"/>
      <c r="I81" s="148"/>
      <c r="J81" s="148"/>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48"/>
      <c r="AJ81" s="148"/>
      <c r="AK81" s="148"/>
      <c r="AL81" s="148"/>
      <c r="AM81" s="148"/>
      <c r="AN81" s="148"/>
      <c r="AO81" s="148"/>
      <c r="AP81" s="148"/>
      <c r="AQ81" s="148"/>
    </row>
    <row r="82" spans="1:45" ht="12.75" customHeight="1">
      <c r="A82" s="145"/>
      <c r="B82" s="149"/>
      <c r="C82" s="149"/>
      <c r="D82" s="150"/>
      <c r="E82" s="150"/>
      <c r="F82" s="150"/>
      <c r="G82" s="150"/>
      <c r="H82" s="150"/>
      <c r="J82" s="148" t="s">
        <v>509</v>
      </c>
      <c r="K82" s="148"/>
      <c r="L82" s="148"/>
      <c r="M82" s="148"/>
      <c r="N82" s="148"/>
      <c r="O82" s="148"/>
      <c r="P82" s="148"/>
      <c r="Q82" s="148"/>
      <c r="R82" s="148"/>
      <c r="S82" s="148"/>
      <c r="T82" s="148"/>
      <c r="U82" s="148"/>
      <c r="V82" s="148"/>
      <c r="W82" s="148"/>
      <c r="X82" s="148"/>
      <c r="Y82" s="148"/>
      <c r="Z82" s="317" t="s">
        <v>475</v>
      </c>
      <c r="AA82" s="317"/>
      <c r="AB82" s="317"/>
      <c r="AC82" s="317"/>
      <c r="AD82" s="317"/>
      <c r="AE82" s="317"/>
      <c r="AF82" s="317"/>
      <c r="AG82" s="317"/>
      <c r="AH82" s="317"/>
      <c r="AI82" s="317"/>
      <c r="AJ82" s="317"/>
      <c r="AK82" s="317"/>
      <c r="AL82" s="317"/>
      <c r="AM82" s="317"/>
      <c r="AN82" s="317"/>
      <c r="AO82" s="317"/>
      <c r="AP82" s="317"/>
      <c r="AQ82" s="317"/>
      <c r="AR82" s="317"/>
      <c r="AS82" s="317"/>
    </row>
    <row r="83" spans="1:45" ht="12" customHeight="1">
      <c r="A83" s="145"/>
      <c r="B83" s="148"/>
      <c r="C83" s="148"/>
      <c r="D83" s="148"/>
      <c r="E83" s="148"/>
      <c r="F83" s="148"/>
      <c r="G83" s="148"/>
      <c r="H83" s="148"/>
      <c r="I83" s="148"/>
      <c r="J83" s="148" t="s">
        <v>42</v>
      </c>
      <c r="K83" s="148"/>
      <c r="L83" s="148"/>
      <c r="M83" s="148"/>
      <c r="N83" s="148"/>
      <c r="O83" s="148"/>
      <c r="P83" s="148"/>
      <c r="Q83" s="148"/>
      <c r="R83" s="148"/>
      <c r="S83" s="148"/>
      <c r="T83" s="148"/>
      <c r="U83" s="148"/>
      <c r="V83" s="148"/>
      <c r="W83" s="148"/>
      <c r="X83" s="148"/>
      <c r="Y83" s="148"/>
      <c r="Z83" s="317"/>
      <c r="AA83" s="317"/>
      <c r="AB83" s="317"/>
      <c r="AC83" s="317"/>
      <c r="AD83" s="317"/>
      <c r="AE83" s="317"/>
      <c r="AF83" s="317"/>
      <c r="AG83" s="317"/>
      <c r="AH83" s="317"/>
      <c r="AI83" s="317"/>
      <c r="AJ83" s="317"/>
      <c r="AK83" s="317"/>
      <c r="AL83" s="317"/>
      <c r="AM83" s="317"/>
      <c r="AN83" s="317"/>
      <c r="AO83" s="317"/>
      <c r="AP83" s="317"/>
      <c r="AQ83" s="317"/>
      <c r="AR83" s="317"/>
      <c r="AS83" s="317"/>
    </row>
    <row r="84" spans="1:45" ht="12.75" customHeight="1">
      <c r="A84" s="145"/>
      <c r="B84" s="148"/>
      <c r="C84" s="148"/>
      <c r="D84" s="148"/>
      <c r="E84" s="148"/>
      <c r="F84" s="148"/>
      <c r="G84" s="148"/>
      <c r="H84" s="148"/>
      <c r="I84" s="148"/>
      <c r="J84" s="161"/>
      <c r="K84" s="319" t="s">
        <v>474</v>
      </c>
      <c r="L84" s="320"/>
      <c r="M84" s="320"/>
      <c r="N84" s="320"/>
      <c r="O84" s="320"/>
      <c r="P84" s="320"/>
      <c r="Q84" s="320"/>
      <c r="R84" s="320"/>
      <c r="S84" s="320"/>
      <c r="T84" s="320"/>
      <c r="U84" s="320"/>
      <c r="V84" s="320"/>
      <c r="W84" s="320"/>
      <c r="X84" s="320"/>
      <c r="Y84" s="320"/>
      <c r="Z84" s="317"/>
      <c r="AA84" s="317"/>
      <c r="AB84" s="317"/>
      <c r="AC84" s="317"/>
      <c r="AD84" s="317"/>
      <c r="AE84" s="317"/>
      <c r="AF84" s="317"/>
      <c r="AG84" s="317"/>
      <c r="AH84" s="317"/>
      <c r="AI84" s="317"/>
      <c r="AJ84" s="317"/>
      <c r="AK84" s="317"/>
      <c r="AL84" s="317"/>
      <c r="AM84" s="317"/>
      <c r="AN84" s="317"/>
      <c r="AO84" s="317"/>
      <c r="AP84" s="317"/>
      <c r="AQ84" s="317"/>
      <c r="AR84" s="317"/>
      <c r="AS84" s="317"/>
    </row>
    <row r="85" spans="1:43" ht="13.5" customHeight="1">
      <c r="A85" s="145"/>
      <c r="B85" s="148"/>
      <c r="C85" s="148"/>
      <c r="D85" s="148"/>
      <c r="E85" s="148"/>
      <c r="F85" s="148"/>
      <c r="G85" s="148"/>
      <c r="H85" s="148"/>
      <c r="I85" s="148"/>
      <c r="J85" s="148"/>
      <c r="K85" s="147" t="s">
        <v>508</v>
      </c>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row>
    <row r="86" spans="1:43" ht="12">
      <c r="A86" s="145"/>
      <c r="B86" s="148"/>
      <c r="C86" s="148"/>
      <c r="D86" s="148"/>
      <c r="E86" s="148"/>
      <c r="F86" s="148"/>
      <c r="G86" s="148"/>
      <c r="H86" s="148"/>
      <c r="I86" s="148"/>
      <c r="J86" s="148"/>
      <c r="K86" s="147" t="s">
        <v>515</v>
      </c>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row>
    <row r="87" spans="1:43" ht="9.75" customHeight="1">
      <c r="A87" s="145"/>
      <c r="B87" s="148"/>
      <c r="C87" s="148"/>
      <c r="D87" s="148"/>
      <c r="E87" s="148"/>
      <c r="F87" s="148"/>
      <c r="G87" s="148"/>
      <c r="H87" s="148"/>
      <c r="I87" s="148"/>
      <c r="J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row>
    <row r="88" spans="1:43" ht="12">
      <c r="A88" s="145"/>
      <c r="B88" s="148"/>
      <c r="C88" s="148"/>
      <c r="D88" s="148"/>
      <c r="E88" s="148"/>
      <c r="F88" s="148"/>
      <c r="G88" s="148"/>
      <c r="H88" s="148"/>
      <c r="I88" s="148" t="s">
        <v>364</v>
      </c>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row>
    <row r="89" spans="1:43" ht="13.5">
      <c r="A89" s="145"/>
      <c r="B89" s="148"/>
      <c r="C89" s="148"/>
      <c r="D89" s="148"/>
      <c r="E89" s="148"/>
      <c r="F89" s="148"/>
      <c r="G89" s="148"/>
      <c r="H89" s="148"/>
      <c r="I89" s="148"/>
      <c r="J89" s="148"/>
      <c r="K89" s="192" t="s">
        <v>543</v>
      </c>
      <c r="L89" s="182"/>
      <c r="M89" s="182"/>
      <c r="N89" s="182"/>
      <c r="O89" s="182"/>
      <c r="P89" s="182"/>
      <c r="Q89" s="182"/>
      <c r="R89" s="182"/>
      <c r="S89" s="182"/>
      <c r="T89" s="182"/>
      <c r="U89" s="182"/>
      <c r="V89" s="182"/>
      <c r="W89" s="182"/>
      <c r="X89" s="182"/>
      <c r="Y89" s="182"/>
      <c r="Z89" s="182"/>
      <c r="AA89" s="182"/>
      <c r="AB89" s="148"/>
      <c r="AC89" s="148"/>
      <c r="AD89" s="148"/>
      <c r="AE89" s="148"/>
      <c r="AF89" s="148"/>
      <c r="AG89" s="148"/>
      <c r="AH89" s="148"/>
      <c r="AI89" s="148"/>
      <c r="AJ89" s="148"/>
      <c r="AK89" s="148"/>
      <c r="AL89" s="148"/>
      <c r="AM89" s="148"/>
      <c r="AN89" s="148"/>
      <c r="AO89" s="148"/>
      <c r="AP89" s="148"/>
      <c r="AQ89" s="148"/>
    </row>
    <row r="90" spans="1:43" ht="12">
      <c r="A90" s="145"/>
      <c r="B90" s="148"/>
      <c r="C90" s="148"/>
      <c r="D90" s="148"/>
      <c r="E90" s="148"/>
      <c r="F90" s="148"/>
      <c r="G90" s="148"/>
      <c r="H90" s="148"/>
      <c r="I90" s="148"/>
      <c r="J90" s="148"/>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48"/>
      <c r="AI90" s="148"/>
      <c r="AJ90" s="148"/>
      <c r="AK90" s="148"/>
      <c r="AL90" s="148"/>
      <c r="AM90" s="148"/>
      <c r="AN90" s="148"/>
      <c r="AO90" s="148"/>
      <c r="AP90" s="148"/>
      <c r="AQ90" s="148"/>
    </row>
    <row r="91" spans="1:9" ht="12">
      <c r="A91" s="145"/>
      <c r="B91" s="148"/>
      <c r="C91" s="148"/>
      <c r="D91" s="148"/>
      <c r="E91" s="148"/>
      <c r="F91" s="148"/>
      <c r="G91" s="148"/>
      <c r="H91" s="148"/>
      <c r="I91" s="147" t="s">
        <v>394</v>
      </c>
    </row>
    <row r="92" spans="1:11" ht="12">
      <c r="A92" s="145"/>
      <c r="B92" s="148"/>
      <c r="C92" s="148"/>
      <c r="D92" s="148"/>
      <c r="E92" s="148"/>
      <c r="F92" s="148"/>
      <c r="G92" s="148"/>
      <c r="H92" s="148"/>
      <c r="I92" s="148"/>
      <c r="K92" s="147" t="s">
        <v>43</v>
      </c>
    </row>
    <row r="93" spans="1:11" ht="9.75" customHeight="1">
      <c r="A93" s="145"/>
      <c r="B93" s="148"/>
      <c r="C93" s="148"/>
      <c r="D93" s="148"/>
      <c r="E93" s="148"/>
      <c r="F93" s="148"/>
      <c r="G93" s="148"/>
      <c r="H93" s="148"/>
      <c r="I93" s="148"/>
      <c r="K93" s="211" t="s">
        <v>516</v>
      </c>
    </row>
    <row r="94" spans="1:43" ht="12">
      <c r="A94" s="145"/>
      <c r="B94" s="148"/>
      <c r="C94" s="148"/>
      <c r="D94" s="148"/>
      <c r="E94" s="148"/>
      <c r="F94" s="148"/>
      <c r="G94" s="148"/>
      <c r="H94" s="148"/>
      <c r="I94" s="148"/>
      <c r="J94" s="148"/>
      <c r="K94" s="148" t="s">
        <v>44</v>
      </c>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48"/>
      <c r="AJ94" s="148"/>
      <c r="AK94" s="148"/>
      <c r="AL94" s="148"/>
      <c r="AM94" s="148"/>
      <c r="AN94" s="148"/>
      <c r="AO94" s="148"/>
      <c r="AP94" s="148"/>
      <c r="AQ94" s="148"/>
    </row>
    <row r="95" spans="1:43" ht="12">
      <c r="A95" s="145"/>
      <c r="B95" s="148"/>
      <c r="C95" s="148"/>
      <c r="D95" s="148"/>
      <c r="E95" s="148"/>
      <c r="F95" s="148"/>
      <c r="G95" s="148"/>
      <c r="H95" s="148"/>
      <c r="I95" s="148"/>
      <c r="J95" s="148"/>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48"/>
      <c r="AI95" s="148"/>
      <c r="AJ95" s="148"/>
      <c r="AK95" s="148"/>
      <c r="AL95" s="148"/>
      <c r="AM95" s="148"/>
      <c r="AN95" s="148"/>
      <c r="AO95" s="148"/>
      <c r="AP95" s="148"/>
      <c r="AQ95" s="148"/>
    </row>
    <row r="96" spans="1:43" ht="9.75" customHeight="1">
      <c r="A96" s="145"/>
      <c r="B96" s="148"/>
      <c r="C96" s="148"/>
      <c r="D96" s="148"/>
      <c r="E96" s="148"/>
      <c r="F96" s="148"/>
      <c r="G96" s="148"/>
      <c r="H96" s="148"/>
      <c r="I96" s="148"/>
      <c r="J96" s="148" t="s">
        <v>335</v>
      </c>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row>
    <row r="97" spans="1:79" ht="12">
      <c r="A97" s="145"/>
      <c r="B97" s="148"/>
      <c r="C97" s="148"/>
      <c r="D97" s="148"/>
      <c r="E97" s="148"/>
      <c r="F97" s="148"/>
      <c r="G97" s="148"/>
      <c r="H97" s="148"/>
      <c r="I97" s="148"/>
      <c r="J97" s="148"/>
      <c r="K97" s="312" t="s">
        <v>476</v>
      </c>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148"/>
      <c r="AS97" s="312"/>
      <c r="AT97" s="312"/>
      <c r="AU97" s="312"/>
      <c r="AV97" s="312"/>
      <c r="AW97" s="312"/>
      <c r="AX97" s="312"/>
      <c r="AY97" s="312"/>
      <c r="AZ97" s="312"/>
      <c r="BA97" s="312"/>
      <c r="BB97" s="312"/>
      <c r="BC97" s="312"/>
      <c r="BD97" s="161"/>
      <c r="BE97" s="161"/>
      <c r="BF97" s="161"/>
      <c r="BG97" s="161"/>
      <c r="BH97" s="161"/>
      <c r="BI97" s="161"/>
      <c r="BJ97" s="161"/>
      <c r="BK97" s="161"/>
      <c r="BL97" s="161"/>
      <c r="BM97" s="161"/>
      <c r="BN97" s="161"/>
      <c r="BO97" s="161"/>
      <c r="BP97" s="161"/>
      <c r="BQ97" s="161"/>
      <c r="BR97" s="148"/>
      <c r="BS97" s="148"/>
      <c r="BT97" s="148"/>
      <c r="BU97" s="148"/>
      <c r="BV97" s="148"/>
      <c r="BW97" s="148"/>
      <c r="BX97" s="148"/>
      <c r="BY97" s="148"/>
      <c r="BZ97" s="148"/>
      <c r="CA97" s="148"/>
    </row>
    <row r="98" spans="1:80" ht="12" customHeight="1">
      <c r="A98" s="145"/>
      <c r="B98" s="148"/>
      <c r="C98" s="148"/>
      <c r="D98" s="148"/>
      <c r="E98" s="148"/>
      <c r="F98" s="148"/>
      <c r="G98" s="148"/>
      <c r="H98" s="148"/>
      <c r="I98" s="148"/>
      <c r="J98" s="148"/>
      <c r="K98" s="153"/>
      <c r="L98" s="312" t="s">
        <v>478</v>
      </c>
      <c r="M98" s="312"/>
      <c r="N98" s="312"/>
      <c r="O98" s="312"/>
      <c r="P98" s="312"/>
      <c r="Q98" s="312"/>
      <c r="R98" s="312"/>
      <c r="S98" s="312"/>
      <c r="T98" s="312" t="s">
        <v>479</v>
      </c>
      <c r="U98" s="312"/>
      <c r="V98" s="312"/>
      <c r="W98" s="312"/>
      <c r="X98" s="312"/>
      <c r="Y98" s="312"/>
      <c r="Z98" s="312"/>
      <c r="AA98" s="312"/>
      <c r="AB98" s="193"/>
      <c r="AC98" s="310" t="s">
        <v>477</v>
      </c>
      <c r="AD98" s="310"/>
      <c r="AE98" s="310"/>
      <c r="AF98" s="310"/>
      <c r="AG98" s="310"/>
      <c r="AH98" s="310"/>
      <c r="AI98" s="148"/>
      <c r="AJ98" s="148"/>
      <c r="AK98" s="148"/>
      <c r="AL98" s="148"/>
      <c r="AM98" s="148"/>
      <c r="AN98" s="148"/>
      <c r="AO98" s="148"/>
      <c r="AP98" s="148"/>
      <c r="AQ98" s="148"/>
      <c r="AT98" s="148"/>
      <c r="AU98" s="331"/>
      <c r="AV98" s="331"/>
      <c r="AW98" s="331"/>
      <c r="AX98" s="331"/>
      <c r="AY98" s="331"/>
      <c r="AZ98" s="331"/>
      <c r="BA98" s="331"/>
      <c r="BB98" s="331"/>
      <c r="BC98" s="331"/>
      <c r="BD98" s="331"/>
      <c r="BE98" s="331"/>
      <c r="BF98" s="331"/>
      <c r="BG98" s="331"/>
      <c r="BH98" s="331"/>
      <c r="BI98" s="331"/>
      <c r="BJ98" s="331"/>
      <c r="BK98" s="331"/>
      <c r="BL98" s="331"/>
      <c r="BM98" s="331"/>
      <c r="BN98" s="331"/>
      <c r="BO98" s="331"/>
      <c r="BP98" s="331"/>
      <c r="BQ98" s="331"/>
      <c r="BR98" s="331"/>
      <c r="BS98" s="331"/>
      <c r="BT98" s="331"/>
      <c r="BU98" s="331"/>
      <c r="BV98" s="331"/>
      <c r="BW98" s="331"/>
      <c r="BX98" s="331"/>
      <c r="BY98" s="331"/>
      <c r="BZ98" s="331"/>
      <c r="CA98" s="331"/>
      <c r="CB98" s="331"/>
    </row>
    <row r="99" spans="1:80" ht="13.5" customHeight="1">
      <c r="A99" s="145"/>
      <c r="B99" s="148"/>
      <c r="C99" s="148"/>
      <c r="D99" s="148"/>
      <c r="E99" s="148"/>
      <c r="F99" s="148"/>
      <c r="G99" s="148"/>
      <c r="H99" s="148"/>
      <c r="I99" s="148"/>
      <c r="J99" s="148"/>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48"/>
      <c r="AQ99" s="148"/>
      <c r="AT99" s="148"/>
      <c r="AU99" s="331"/>
      <c r="AV99" s="331"/>
      <c r="AW99" s="331"/>
      <c r="AX99" s="331"/>
      <c r="AY99" s="331"/>
      <c r="AZ99" s="331"/>
      <c r="BA99" s="331"/>
      <c r="BB99" s="331"/>
      <c r="BC99" s="331"/>
      <c r="BD99" s="331"/>
      <c r="BE99" s="331"/>
      <c r="BF99" s="331"/>
      <c r="BG99" s="331"/>
      <c r="BH99" s="331"/>
      <c r="BI99" s="331"/>
      <c r="BJ99" s="331"/>
      <c r="BK99" s="331"/>
      <c r="BL99" s="331"/>
      <c r="BM99" s="331"/>
      <c r="BN99" s="331"/>
      <c r="BO99" s="331"/>
      <c r="BP99" s="331"/>
      <c r="BQ99" s="331"/>
      <c r="BR99" s="331"/>
      <c r="BS99" s="331"/>
      <c r="BT99" s="331"/>
      <c r="BU99" s="331"/>
      <c r="BV99" s="331"/>
      <c r="BW99" s="331"/>
      <c r="BX99" s="331"/>
      <c r="BY99" s="331"/>
      <c r="BZ99" s="331"/>
      <c r="CA99" s="331"/>
      <c r="CB99" s="148"/>
    </row>
    <row r="100" spans="1:44" ht="12" customHeight="1">
      <c r="A100" s="145"/>
      <c r="B100" s="310">
        <v>14</v>
      </c>
      <c r="C100" s="310"/>
      <c r="D100" s="311" t="s">
        <v>337</v>
      </c>
      <c r="E100" s="311"/>
      <c r="F100" s="311"/>
      <c r="G100" s="311"/>
      <c r="H100" s="311"/>
      <c r="I100" s="148"/>
      <c r="J100" s="313" t="s">
        <v>534</v>
      </c>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151"/>
      <c r="AR100" s="148"/>
    </row>
    <row r="101" spans="1:43" ht="9.75" customHeight="1">
      <c r="A101" s="145"/>
      <c r="B101" s="148"/>
      <c r="C101" s="148"/>
      <c r="D101" s="148"/>
      <c r="E101" s="148"/>
      <c r="F101" s="148"/>
      <c r="G101" s="148"/>
      <c r="H101" s="148"/>
      <c r="I101" s="148"/>
      <c r="J101" s="313"/>
      <c r="K101" s="313"/>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151"/>
    </row>
    <row r="102" spans="1:43" ht="9.75" customHeight="1">
      <c r="A102" s="145"/>
      <c r="B102" s="148"/>
      <c r="C102" s="148"/>
      <c r="D102" s="148"/>
      <c r="E102" s="148"/>
      <c r="F102" s="148"/>
      <c r="G102" s="148"/>
      <c r="H102" s="148"/>
      <c r="I102" s="148"/>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151"/>
    </row>
    <row r="103" spans="1:43" ht="8.25" customHeight="1">
      <c r="A103" s="145"/>
      <c r="B103" s="148"/>
      <c r="C103" s="148"/>
      <c r="D103" s="148"/>
      <c r="E103" s="148"/>
      <c r="F103" s="148"/>
      <c r="G103" s="148"/>
      <c r="H103" s="148"/>
      <c r="I103" s="148"/>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148"/>
    </row>
    <row r="104" spans="1:43" ht="12">
      <c r="A104" s="145"/>
      <c r="B104" s="148"/>
      <c r="C104" s="148"/>
      <c r="D104" s="148"/>
      <c r="E104" s="148"/>
      <c r="F104" s="148"/>
      <c r="G104" s="148"/>
      <c r="H104" s="148"/>
      <c r="I104" s="148"/>
      <c r="J104" s="313" t="s">
        <v>535</v>
      </c>
      <c r="K104" s="313"/>
      <c r="L104" s="313"/>
      <c r="M104" s="313"/>
      <c r="N104" s="313"/>
      <c r="O104" s="313"/>
      <c r="P104" s="313"/>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148"/>
    </row>
    <row r="105" spans="1:43" ht="13.5" customHeight="1">
      <c r="A105" s="145"/>
      <c r="B105" s="148"/>
      <c r="C105" s="148"/>
      <c r="D105" s="148"/>
      <c r="E105" s="148"/>
      <c r="F105" s="148"/>
      <c r="G105" s="148"/>
      <c r="H105" s="148"/>
      <c r="I105" s="148"/>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48"/>
    </row>
    <row r="106" spans="1:45" s="153" customFormat="1" ht="13.5" customHeight="1">
      <c r="A106" s="152"/>
      <c r="B106" s="310">
        <v>15</v>
      </c>
      <c r="C106" s="310"/>
      <c r="D106" s="311" t="s">
        <v>338</v>
      </c>
      <c r="E106" s="311"/>
      <c r="F106" s="311"/>
      <c r="G106" s="311"/>
      <c r="H106" s="311"/>
      <c r="I106" s="148"/>
      <c r="J106" s="318" t="s">
        <v>353</v>
      </c>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151"/>
      <c r="AR106" s="148"/>
      <c r="AS106" s="148"/>
    </row>
    <row r="107" spans="1:43" ht="12" customHeight="1">
      <c r="A107" s="145"/>
      <c r="B107" s="149"/>
      <c r="C107" s="149"/>
      <c r="D107" s="150"/>
      <c r="E107" s="150"/>
      <c r="F107" s="150"/>
      <c r="G107" s="150"/>
      <c r="H107" s="150"/>
      <c r="I107" s="14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151"/>
    </row>
    <row r="108" spans="1:43" ht="12" customHeight="1">
      <c r="A108" s="145"/>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row>
    <row r="109" spans="1:43" ht="12">
      <c r="A109" s="145"/>
      <c r="B109" s="310">
        <v>16</v>
      </c>
      <c r="C109" s="310"/>
      <c r="D109" s="311" t="s">
        <v>339</v>
      </c>
      <c r="E109" s="311"/>
      <c r="F109" s="311"/>
      <c r="G109" s="311"/>
      <c r="H109" s="311"/>
      <c r="I109" s="148"/>
      <c r="J109" s="148" t="s">
        <v>452</v>
      </c>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row>
    <row r="110" spans="1:43" ht="12">
      <c r="A110" s="145"/>
      <c r="B110" s="148"/>
      <c r="C110" s="148"/>
      <c r="D110" s="148"/>
      <c r="E110" s="148"/>
      <c r="F110" s="148"/>
      <c r="G110" s="148"/>
      <c r="H110" s="148"/>
      <c r="I110" s="148"/>
      <c r="J110" s="148" t="s">
        <v>544</v>
      </c>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row>
    <row r="111" spans="1:43" ht="12" customHeight="1">
      <c r="A111" s="145"/>
      <c r="B111" s="148"/>
      <c r="C111" s="148"/>
      <c r="D111" s="148"/>
      <c r="E111" s="148"/>
      <c r="F111" s="148"/>
      <c r="G111" s="148"/>
      <c r="H111" s="148"/>
      <c r="I111" s="148"/>
      <c r="J111" s="148" t="s">
        <v>45</v>
      </c>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row>
    <row r="112" spans="1:43" ht="13.5" customHeight="1">
      <c r="A112" s="145"/>
      <c r="B112" s="148"/>
      <c r="C112" s="148"/>
      <c r="D112" s="148"/>
      <c r="E112" s="148"/>
      <c r="F112" s="148"/>
      <c r="G112" s="148"/>
      <c r="H112" s="148"/>
      <c r="I112" s="148"/>
      <c r="J112" s="148" t="s">
        <v>453</v>
      </c>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row>
    <row r="113" spans="1:43" ht="12" customHeight="1">
      <c r="A113" s="145"/>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row>
    <row r="114" spans="1:43" ht="12" customHeight="1">
      <c r="A114" s="145"/>
      <c r="B114" s="148"/>
      <c r="C114" s="148"/>
      <c r="D114" s="148"/>
      <c r="E114" s="148"/>
      <c r="F114" s="148"/>
      <c r="G114" s="148"/>
      <c r="H114" s="148"/>
      <c r="I114" s="148" t="s">
        <v>364</v>
      </c>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row>
    <row r="115" spans="1:79" ht="12" customHeight="1">
      <c r="A115" s="145"/>
      <c r="B115" s="148"/>
      <c r="C115" s="148"/>
      <c r="D115" s="148"/>
      <c r="E115" s="148"/>
      <c r="F115" s="148"/>
      <c r="G115" s="148"/>
      <c r="H115" s="148"/>
      <c r="K115" s="211" t="s">
        <v>545</v>
      </c>
      <c r="AS115" s="148"/>
      <c r="AT115" s="330"/>
      <c r="AU115" s="330"/>
      <c r="AV115" s="330"/>
      <c r="AW115" s="330"/>
      <c r="AX115" s="330"/>
      <c r="AY115" s="330"/>
      <c r="AZ115" s="330"/>
      <c r="BA115" s="330"/>
      <c r="BB115" s="330"/>
      <c r="BC115" s="330"/>
      <c r="BD115" s="330"/>
      <c r="BE115" s="330"/>
      <c r="BF115" s="330"/>
      <c r="BG115" s="330"/>
      <c r="BH115" s="330"/>
      <c r="BI115" s="330"/>
      <c r="BJ115" s="330"/>
      <c r="BK115" s="330"/>
      <c r="BL115" s="330"/>
      <c r="BM115" s="330"/>
      <c r="BN115" s="330"/>
      <c r="BO115" s="330"/>
      <c r="BP115" s="330"/>
      <c r="BQ115" s="330"/>
      <c r="BR115" s="330"/>
      <c r="BS115" s="330"/>
      <c r="BT115" s="330"/>
      <c r="BU115" s="330"/>
      <c r="BV115" s="330"/>
      <c r="BW115" s="330"/>
      <c r="BX115" s="330"/>
      <c r="BY115" s="330"/>
      <c r="BZ115" s="330"/>
      <c r="CA115" s="151"/>
    </row>
    <row r="116" spans="1:79" ht="12">
      <c r="A116" s="145"/>
      <c r="B116" s="148"/>
      <c r="C116" s="148"/>
      <c r="D116" s="148"/>
      <c r="E116" s="148"/>
      <c r="F116" s="148"/>
      <c r="G116" s="148"/>
      <c r="H116" s="148"/>
      <c r="AS116" s="148"/>
      <c r="AT116" s="151"/>
      <c r="AU116" s="151"/>
      <c r="AV116" s="151"/>
      <c r="AW116" s="151"/>
      <c r="AX116" s="151"/>
      <c r="AY116" s="151"/>
      <c r="AZ116" s="151"/>
      <c r="BA116" s="151"/>
      <c r="BB116" s="151"/>
      <c r="BC116" s="151"/>
      <c r="BD116" s="151"/>
      <c r="BE116" s="151"/>
      <c r="BF116" s="151"/>
      <c r="BG116" s="151"/>
      <c r="BH116" s="151"/>
      <c r="BI116" s="151"/>
      <c r="BJ116" s="151"/>
      <c r="BK116" s="151"/>
      <c r="BL116" s="151"/>
      <c r="BM116" s="151"/>
      <c r="BN116" s="151"/>
      <c r="BO116" s="151"/>
      <c r="BP116" s="151"/>
      <c r="BQ116" s="151"/>
      <c r="BR116" s="151"/>
      <c r="BS116" s="151"/>
      <c r="BT116" s="151"/>
      <c r="BU116" s="151"/>
      <c r="BV116" s="151"/>
      <c r="BW116" s="151"/>
      <c r="BX116" s="151"/>
      <c r="BY116" s="151"/>
      <c r="BZ116" s="151"/>
      <c r="CA116" s="162"/>
    </row>
    <row r="117" spans="1:79" ht="12">
      <c r="A117" s="145"/>
      <c r="B117" s="310">
        <v>17</v>
      </c>
      <c r="C117" s="310"/>
      <c r="D117" s="311" t="s">
        <v>340</v>
      </c>
      <c r="E117" s="311"/>
      <c r="F117" s="311"/>
      <c r="G117" s="311"/>
      <c r="H117" s="311"/>
      <c r="I117" s="148"/>
      <c r="J117" s="193" t="s">
        <v>30</v>
      </c>
      <c r="K117" s="310">
        <v>1</v>
      </c>
      <c r="L117" s="310"/>
      <c r="M117" s="148" t="s">
        <v>31</v>
      </c>
      <c r="N117" s="148" t="s">
        <v>341</v>
      </c>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S117" s="148"/>
      <c r="AT117" s="330"/>
      <c r="AU117" s="330"/>
      <c r="AV117" s="330"/>
      <c r="AW117" s="330"/>
      <c r="AX117" s="330"/>
      <c r="AY117" s="330"/>
      <c r="AZ117" s="330"/>
      <c r="BA117" s="330"/>
      <c r="BB117" s="330"/>
      <c r="BC117" s="330"/>
      <c r="BD117" s="330"/>
      <c r="BE117" s="330"/>
      <c r="BF117" s="330"/>
      <c r="BG117" s="330"/>
      <c r="BH117" s="330"/>
      <c r="BI117" s="330"/>
      <c r="BJ117" s="330"/>
      <c r="BK117" s="330"/>
      <c r="BL117" s="330"/>
      <c r="BM117" s="330"/>
      <c r="BN117" s="330"/>
      <c r="BO117" s="330"/>
      <c r="BP117" s="330"/>
      <c r="BQ117" s="330"/>
      <c r="BR117" s="330"/>
      <c r="BS117" s="330"/>
      <c r="BT117" s="330"/>
      <c r="BU117" s="330"/>
      <c r="BV117" s="330"/>
      <c r="BW117" s="330"/>
      <c r="BX117" s="330"/>
      <c r="BY117" s="330"/>
      <c r="BZ117" s="330"/>
      <c r="CA117" s="330"/>
    </row>
    <row r="118" spans="1:79" ht="12">
      <c r="A118" s="145"/>
      <c r="B118" s="148"/>
      <c r="C118" s="148"/>
      <c r="D118" s="148"/>
      <c r="E118" s="148"/>
      <c r="F118" s="148"/>
      <c r="G118" s="148"/>
      <c r="H118" s="148"/>
      <c r="I118" s="148"/>
      <c r="J118" s="148"/>
      <c r="K118" s="148"/>
      <c r="L118" s="148"/>
      <c r="M118" s="148"/>
      <c r="N118" s="153"/>
      <c r="O118" s="148" t="s">
        <v>546</v>
      </c>
      <c r="P118" s="148"/>
      <c r="Q118" s="148"/>
      <c r="R118" s="148"/>
      <c r="S118" s="148"/>
      <c r="T118" s="148"/>
      <c r="U118" s="148"/>
      <c r="V118" s="148"/>
      <c r="W118" s="148"/>
      <c r="X118" s="148"/>
      <c r="Y118" s="148"/>
      <c r="Z118" s="148"/>
      <c r="AA118" s="148"/>
      <c r="AB118" s="148"/>
      <c r="AC118" s="191"/>
      <c r="AD118" s="148"/>
      <c r="AE118" s="148"/>
      <c r="AF118" s="148"/>
      <c r="AG118" s="148"/>
      <c r="AH118" s="148"/>
      <c r="AI118" s="148"/>
      <c r="AJ118" s="148"/>
      <c r="AK118" s="148"/>
      <c r="AL118" s="148"/>
      <c r="AM118" s="148"/>
      <c r="AN118" s="148"/>
      <c r="AO118" s="148"/>
      <c r="AP118" s="148"/>
      <c r="AQ118" s="148"/>
      <c r="AS118" s="148"/>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row>
    <row r="119" spans="1:79" s="210" customFormat="1" ht="12">
      <c r="A119" s="205"/>
      <c r="B119" s="148"/>
      <c r="C119" s="148"/>
      <c r="D119" s="148"/>
      <c r="E119" s="148"/>
      <c r="F119" s="148"/>
      <c r="G119" s="148"/>
      <c r="H119" s="148"/>
      <c r="I119" s="148"/>
      <c r="J119" s="148"/>
      <c r="K119" s="148"/>
      <c r="L119" s="148"/>
      <c r="M119" s="148"/>
      <c r="N119" s="153"/>
      <c r="O119" s="148"/>
      <c r="P119" s="148"/>
      <c r="Q119" s="148"/>
      <c r="R119" s="148"/>
      <c r="S119" s="148"/>
      <c r="T119" s="148"/>
      <c r="U119" s="148"/>
      <c r="V119" s="148"/>
      <c r="W119" s="148"/>
      <c r="X119" s="148"/>
      <c r="Y119" s="148"/>
      <c r="Z119" s="148"/>
      <c r="AA119" s="148"/>
      <c r="AB119" s="148"/>
      <c r="AC119" s="191"/>
      <c r="AD119" s="148"/>
      <c r="AE119" s="148"/>
      <c r="AF119" s="148"/>
      <c r="AG119" s="148"/>
      <c r="AH119" s="148"/>
      <c r="AI119" s="148"/>
      <c r="AJ119" s="148"/>
      <c r="AK119" s="148"/>
      <c r="AL119" s="148"/>
      <c r="AM119" s="148"/>
      <c r="AN119" s="148"/>
      <c r="AO119" s="148"/>
      <c r="AP119" s="148"/>
      <c r="AQ119" s="148"/>
      <c r="AR119" s="299"/>
      <c r="AS119" s="208"/>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c r="BZ119" s="212"/>
      <c r="CA119" s="212"/>
    </row>
    <row r="120" spans="1:79" ht="12">
      <c r="A120" s="145"/>
      <c r="B120" s="148"/>
      <c r="C120" s="148"/>
      <c r="D120" s="148"/>
      <c r="E120" s="148"/>
      <c r="F120" s="148"/>
      <c r="G120" s="148"/>
      <c r="H120" s="148"/>
      <c r="I120" s="148"/>
      <c r="J120" s="193" t="s">
        <v>30</v>
      </c>
      <c r="K120" s="310">
        <v>2</v>
      </c>
      <c r="L120" s="310"/>
      <c r="M120" s="148" t="s">
        <v>31</v>
      </c>
      <c r="N120" s="148" t="s">
        <v>46</v>
      </c>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S120" s="148"/>
      <c r="AT120" s="189"/>
      <c r="AU120" s="189"/>
      <c r="AV120" s="189"/>
      <c r="AW120" s="189"/>
      <c r="AX120" s="189"/>
      <c r="AY120" s="189"/>
      <c r="AZ120" s="189"/>
      <c r="BA120" s="189"/>
      <c r="BB120" s="189"/>
      <c r="BC120" s="189"/>
      <c r="BD120" s="189"/>
      <c r="BE120" s="189"/>
      <c r="BF120" s="189"/>
      <c r="BG120" s="189"/>
      <c r="BH120" s="189"/>
      <c r="BI120" s="189"/>
      <c r="BJ120" s="189"/>
      <c r="BK120" s="189"/>
      <c r="BL120" s="189"/>
      <c r="BM120" s="189"/>
      <c r="BN120" s="189"/>
      <c r="BO120" s="189"/>
      <c r="BP120" s="189"/>
      <c r="BQ120" s="189"/>
      <c r="BR120" s="189"/>
      <c r="BS120" s="189"/>
      <c r="BT120" s="189"/>
      <c r="BU120" s="189"/>
      <c r="BV120" s="189"/>
      <c r="BW120" s="189"/>
      <c r="BX120" s="189"/>
      <c r="BY120" s="189"/>
      <c r="BZ120" s="189"/>
      <c r="CA120" s="162"/>
    </row>
    <row r="121" spans="1:79" ht="12">
      <c r="A121" s="145"/>
      <c r="B121" s="148"/>
      <c r="C121" s="148"/>
      <c r="D121" s="148"/>
      <c r="E121" s="148"/>
      <c r="F121" s="148"/>
      <c r="G121" s="148"/>
      <c r="H121" s="148"/>
      <c r="I121" s="148"/>
      <c r="J121" s="148"/>
      <c r="K121" s="148"/>
      <c r="L121" s="148"/>
      <c r="M121" s="148"/>
      <c r="O121" s="148" t="s">
        <v>454</v>
      </c>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S121" s="312"/>
      <c r="AT121" s="312"/>
      <c r="AU121" s="312"/>
      <c r="AV121" s="312"/>
      <c r="AW121" s="312"/>
      <c r="AX121" s="312"/>
      <c r="AY121" s="312"/>
      <c r="AZ121" s="312"/>
      <c r="BA121" s="312"/>
      <c r="BB121" s="312"/>
      <c r="BC121" s="312"/>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row>
    <row r="122" spans="1:79" ht="12">
      <c r="A122" s="145"/>
      <c r="B122" s="148"/>
      <c r="C122" s="148"/>
      <c r="D122" s="148"/>
      <c r="E122" s="148"/>
      <c r="F122" s="148"/>
      <c r="G122" s="148"/>
      <c r="H122" s="148"/>
      <c r="I122" s="148"/>
      <c r="J122" s="148"/>
      <c r="K122" s="148"/>
      <c r="L122" s="148"/>
      <c r="M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row>
    <row r="123" spans="1:45" ht="12.75" customHeight="1">
      <c r="A123" s="145"/>
      <c r="B123" s="148"/>
      <c r="C123" s="148"/>
      <c r="D123" s="148"/>
      <c r="E123" s="148"/>
      <c r="F123" s="148"/>
      <c r="G123" s="148"/>
      <c r="H123" s="148"/>
      <c r="I123" s="148"/>
      <c r="J123" s="193" t="s">
        <v>30</v>
      </c>
      <c r="K123" s="310">
        <v>3</v>
      </c>
      <c r="L123" s="310"/>
      <c r="M123" s="148" t="s">
        <v>31</v>
      </c>
      <c r="N123" s="148" t="s">
        <v>47</v>
      </c>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S123" s="148"/>
    </row>
    <row r="124" spans="1:45" s="153" customFormat="1" ht="12">
      <c r="A124" s="145"/>
      <c r="B124" s="148"/>
      <c r="C124" s="148"/>
      <c r="D124" s="148"/>
      <c r="E124" s="148"/>
      <c r="F124" s="148"/>
      <c r="G124" s="148"/>
      <c r="H124" s="148"/>
      <c r="I124" s="148"/>
      <c r="J124" s="148"/>
      <c r="K124" s="148"/>
      <c r="L124" s="148"/>
      <c r="M124" s="148"/>
      <c r="N124" s="147"/>
      <c r="O124" s="148" t="s">
        <v>48</v>
      </c>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row>
    <row r="125" spans="1:45" s="153" customFormat="1" ht="10.5" customHeight="1">
      <c r="A125" s="145"/>
      <c r="B125" s="148"/>
      <c r="C125" s="148"/>
      <c r="D125" s="148"/>
      <c r="E125" s="148"/>
      <c r="F125" s="148"/>
      <c r="G125" s="148"/>
      <c r="H125" s="148"/>
      <c r="I125" s="148"/>
      <c r="J125" s="148"/>
      <c r="K125" s="148"/>
      <c r="L125" s="148"/>
      <c r="M125" s="148"/>
      <c r="N125" s="147"/>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row>
    <row r="126" spans="1:45" ht="12">
      <c r="A126" s="145"/>
      <c r="B126" s="148"/>
      <c r="C126" s="148"/>
      <c r="D126" s="148"/>
      <c r="E126" s="148"/>
      <c r="F126" s="148"/>
      <c r="G126" s="148"/>
      <c r="H126" s="148"/>
      <c r="I126" s="148"/>
      <c r="J126" s="193" t="s">
        <v>30</v>
      </c>
      <c r="K126" s="310">
        <v>4</v>
      </c>
      <c r="L126" s="310"/>
      <c r="M126" s="148" t="s">
        <v>31</v>
      </c>
      <c r="N126" s="148" t="s">
        <v>342</v>
      </c>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S126" s="148"/>
    </row>
    <row r="127" spans="1:43" ht="12">
      <c r="A127" s="145"/>
      <c r="B127" s="148"/>
      <c r="C127" s="148"/>
      <c r="D127" s="148"/>
      <c r="E127" s="148"/>
      <c r="F127" s="148"/>
      <c r="G127" s="148"/>
      <c r="H127" s="148"/>
      <c r="I127" s="148"/>
      <c r="J127" s="148"/>
      <c r="K127" s="148"/>
      <c r="L127" s="148"/>
      <c r="M127" s="148"/>
      <c r="N127" s="148"/>
      <c r="O127" s="148" t="s">
        <v>547</v>
      </c>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row>
    <row r="128" spans="1:43" ht="10.5" customHeight="1">
      <c r="A128" s="145"/>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row>
    <row r="129" spans="1:43" ht="12">
      <c r="A129" s="145"/>
      <c r="B129" s="310">
        <v>18</v>
      </c>
      <c r="C129" s="310"/>
      <c r="D129" s="311" t="s">
        <v>343</v>
      </c>
      <c r="E129" s="311"/>
      <c r="F129" s="311"/>
      <c r="G129" s="311"/>
      <c r="H129" s="311"/>
      <c r="I129" s="148"/>
      <c r="J129" s="213" t="s">
        <v>49</v>
      </c>
      <c r="K129" s="159" t="s">
        <v>50</v>
      </c>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row>
    <row r="130" spans="1:43" ht="15" customHeight="1">
      <c r="A130" s="145"/>
      <c r="B130" s="148"/>
      <c r="C130" s="148"/>
      <c r="D130" s="148"/>
      <c r="E130" s="148"/>
      <c r="F130" s="148"/>
      <c r="G130" s="148"/>
      <c r="H130" s="148"/>
      <c r="I130" s="148"/>
      <c r="J130" s="213"/>
      <c r="K130" s="159" t="s">
        <v>455</v>
      </c>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row>
    <row r="131" spans="1:43" ht="12">
      <c r="A131" s="145"/>
      <c r="B131" s="148"/>
      <c r="C131" s="148"/>
      <c r="D131" s="148"/>
      <c r="E131" s="148"/>
      <c r="F131" s="148"/>
      <c r="G131" s="148"/>
      <c r="H131" s="148"/>
      <c r="I131" s="148"/>
      <c r="J131" s="213" t="s">
        <v>49</v>
      </c>
      <c r="K131" s="159" t="s">
        <v>536</v>
      </c>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row>
    <row r="132" spans="1:45" s="303" customFormat="1" ht="15" customHeight="1">
      <c r="A132" s="300"/>
      <c r="B132" s="301"/>
      <c r="C132" s="301"/>
      <c r="D132" s="301"/>
      <c r="E132" s="301"/>
      <c r="F132" s="301"/>
      <c r="G132" s="301"/>
      <c r="H132" s="301"/>
      <c r="I132" s="301"/>
      <c r="J132" s="304" t="s">
        <v>49</v>
      </c>
      <c r="K132" s="302" t="s">
        <v>537</v>
      </c>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1"/>
      <c r="AS132" s="301"/>
    </row>
    <row r="133" spans="1:45" s="303" customFormat="1" ht="15" customHeight="1">
      <c r="A133" s="300"/>
      <c r="B133" s="301"/>
      <c r="C133" s="301"/>
      <c r="D133" s="301"/>
      <c r="E133" s="301"/>
      <c r="F133" s="301"/>
      <c r="G133" s="301"/>
      <c r="H133" s="301"/>
      <c r="I133" s="301"/>
      <c r="J133" s="304" t="s">
        <v>49</v>
      </c>
      <c r="K133" s="303" t="s">
        <v>456</v>
      </c>
      <c r="AR133" s="301"/>
      <c r="AS133" s="301"/>
    </row>
    <row r="134" spans="1:43" ht="12" customHeight="1">
      <c r="A134" s="145"/>
      <c r="B134" s="148"/>
      <c r="C134" s="148"/>
      <c r="D134" s="148"/>
      <c r="E134" s="148"/>
      <c r="F134" s="148"/>
      <c r="G134" s="148"/>
      <c r="H134" s="148"/>
      <c r="I134" s="148"/>
      <c r="J134" s="153"/>
      <c r="K134" s="153" t="s">
        <v>457</v>
      </c>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row>
    <row r="135" spans="1:45" s="303" customFormat="1" ht="15" customHeight="1">
      <c r="A135" s="305"/>
      <c r="B135" s="301"/>
      <c r="C135" s="301"/>
      <c r="D135" s="301"/>
      <c r="E135" s="301"/>
      <c r="F135" s="301"/>
      <c r="G135" s="301"/>
      <c r="H135" s="301"/>
      <c r="I135" s="301"/>
      <c r="J135" s="304" t="s">
        <v>51</v>
      </c>
      <c r="K135" s="302" t="s">
        <v>505</v>
      </c>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1"/>
      <c r="AS135" s="301"/>
    </row>
    <row r="136" spans="1:45" s="153" customFormat="1" ht="12">
      <c r="A136" s="152"/>
      <c r="B136" s="148"/>
      <c r="C136" s="148"/>
      <c r="D136" s="148"/>
      <c r="E136" s="148"/>
      <c r="F136" s="148"/>
      <c r="G136" s="148"/>
      <c r="H136" s="148"/>
      <c r="I136" s="148"/>
      <c r="J136" s="213"/>
      <c r="K136" s="153" t="s">
        <v>506</v>
      </c>
      <c r="AR136" s="148"/>
      <c r="AS136" s="197"/>
    </row>
    <row r="137" spans="1:78" s="153" customFormat="1" ht="12">
      <c r="A137" s="152"/>
      <c r="B137" s="148"/>
      <c r="C137" s="148"/>
      <c r="D137" s="148"/>
      <c r="E137" s="148"/>
      <c r="F137" s="148"/>
      <c r="G137" s="148"/>
      <c r="H137" s="148"/>
      <c r="I137" s="148"/>
      <c r="K137" s="153" t="s">
        <v>507</v>
      </c>
      <c r="AR137" s="148"/>
      <c r="AS137" s="197"/>
      <c r="AT137" s="214"/>
      <c r="AU137" s="214"/>
      <c r="AV137" s="214"/>
      <c r="AW137" s="214"/>
      <c r="AX137" s="214"/>
      <c r="AY137" s="214"/>
      <c r="AZ137" s="214"/>
      <c r="BA137" s="214"/>
      <c r="BB137" s="214"/>
      <c r="BC137" s="214"/>
      <c r="BD137" s="214"/>
      <c r="BE137" s="214"/>
      <c r="BF137" s="214"/>
      <c r="BG137" s="214"/>
      <c r="BH137" s="214"/>
      <c r="BI137" s="214"/>
      <c r="BJ137" s="214"/>
      <c r="BK137" s="214"/>
      <c r="BL137" s="214"/>
      <c r="BM137" s="214"/>
      <c r="BN137" s="214"/>
      <c r="BO137" s="214"/>
      <c r="BP137" s="214"/>
      <c r="BQ137" s="214"/>
      <c r="BR137" s="214"/>
      <c r="BS137" s="214"/>
      <c r="BT137" s="214"/>
      <c r="BU137" s="214"/>
      <c r="BV137" s="214"/>
      <c r="BW137" s="214"/>
      <c r="BX137" s="214"/>
      <c r="BY137" s="214"/>
      <c r="BZ137" s="214"/>
    </row>
    <row r="138" spans="1:78" s="303" customFormat="1" ht="15" customHeight="1">
      <c r="A138" s="305"/>
      <c r="B138" s="301"/>
      <c r="C138" s="301"/>
      <c r="D138" s="301"/>
      <c r="E138" s="301"/>
      <c r="F138" s="301"/>
      <c r="G138" s="301"/>
      <c r="H138" s="301"/>
      <c r="I138" s="301"/>
      <c r="J138" s="306" t="s">
        <v>51</v>
      </c>
      <c r="K138" s="334" t="s">
        <v>52</v>
      </c>
      <c r="L138" s="334"/>
      <c r="M138" s="334"/>
      <c r="N138" s="301"/>
      <c r="O138" s="328" t="s">
        <v>494</v>
      </c>
      <c r="P138" s="328"/>
      <c r="Q138" s="328"/>
      <c r="R138" s="328"/>
      <c r="S138" s="328"/>
      <c r="T138" s="328"/>
      <c r="U138" s="328"/>
      <c r="V138" s="328"/>
      <c r="W138" s="328"/>
      <c r="X138" s="328"/>
      <c r="Y138" s="328"/>
      <c r="Z138" s="328"/>
      <c r="AA138" s="328"/>
      <c r="AB138" s="328"/>
      <c r="AC138" s="328"/>
      <c r="AD138" s="302"/>
      <c r="AE138" s="302"/>
      <c r="AF138" s="302"/>
      <c r="AG138" s="302"/>
      <c r="AH138" s="302"/>
      <c r="AI138" s="302"/>
      <c r="AJ138" s="302"/>
      <c r="AK138" s="302"/>
      <c r="AL138" s="302"/>
      <c r="AM138" s="302"/>
      <c r="AN138" s="302"/>
      <c r="AO138" s="302"/>
      <c r="AP138" s="302"/>
      <c r="AQ138" s="302"/>
      <c r="AR138" s="301"/>
      <c r="AS138" s="301"/>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c r="BU138" s="307"/>
      <c r="BV138" s="307"/>
      <c r="BW138" s="307"/>
      <c r="BX138" s="307"/>
      <c r="BY138" s="307"/>
      <c r="BZ138" s="307"/>
    </row>
    <row r="139" spans="1:45" s="153" customFormat="1" ht="12" customHeight="1">
      <c r="A139" s="152"/>
      <c r="B139" s="148"/>
      <c r="C139" s="148"/>
      <c r="D139" s="148"/>
      <c r="E139" s="148"/>
      <c r="F139" s="148"/>
      <c r="G139" s="148"/>
      <c r="H139" s="148"/>
      <c r="I139" s="148"/>
      <c r="J139" s="161"/>
      <c r="K139" s="161"/>
      <c r="L139" s="161"/>
      <c r="M139" s="161"/>
      <c r="N139" s="161"/>
      <c r="O139" s="311" t="s">
        <v>495</v>
      </c>
      <c r="P139" s="311"/>
      <c r="Q139" s="311"/>
      <c r="R139" s="311"/>
      <c r="S139" s="311"/>
      <c r="T139" s="311"/>
      <c r="U139" s="311"/>
      <c r="V139" s="311"/>
      <c r="W139" s="311"/>
      <c r="X139" s="311"/>
      <c r="Y139" s="311"/>
      <c r="Z139" s="311"/>
      <c r="AA139" s="311"/>
      <c r="AB139" s="311"/>
      <c r="AC139" s="311"/>
      <c r="AE139" s="161"/>
      <c r="AF139" s="161"/>
      <c r="AG139" s="161"/>
      <c r="AH139" s="161"/>
      <c r="AI139" s="161"/>
      <c r="AJ139" s="161"/>
      <c r="AK139" s="161"/>
      <c r="AL139" s="161"/>
      <c r="AM139" s="161"/>
      <c r="AN139" s="161"/>
      <c r="AO139" s="161"/>
      <c r="AP139" s="161"/>
      <c r="AQ139" s="161"/>
      <c r="AR139" s="148"/>
      <c r="AS139" s="161"/>
    </row>
    <row r="140" spans="1:45" s="153" customFormat="1" ht="12">
      <c r="A140" s="152"/>
      <c r="B140" s="148"/>
      <c r="C140" s="148"/>
      <c r="D140" s="148"/>
      <c r="E140" s="148"/>
      <c r="F140" s="148"/>
      <c r="G140" s="148"/>
      <c r="H140" s="148"/>
      <c r="I140" s="148"/>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48"/>
      <c r="AS140" s="148"/>
    </row>
    <row r="141" spans="1:45" s="153" customFormat="1" ht="12">
      <c r="A141" s="152"/>
      <c r="B141" s="148"/>
      <c r="C141" s="148"/>
      <c r="D141" s="148"/>
      <c r="E141" s="148"/>
      <c r="F141" s="148"/>
      <c r="G141" s="148"/>
      <c r="H141" s="148"/>
      <c r="I141" s="148"/>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91"/>
      <c r="AS141" s="191"/>
    </row>
    <row r="142" spans="1:43" ht="6.75" customHeight="1">
      <c r="A142" s="145"/>
      <c r="B142" s="148"/>
      <c r="C142" s="148"/>
      <c r="D142" s="148"/>
      <c r="E142" s="148"/>
      <c r="F142" s="148"/>
      <c r="G142" s="148"/>
      <c r="H142" s="148"/>
      <c r="I142" s="148"/>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row>
    <row r="143" spans="1:9" ht="12" customHeight="1">
      <c r="A143" s="145"/>
      <c r="B143" s="145"/>
      <c r="C143" s="145"/>
      <c r="D143" s="145"/>
      <c r="E143" s="145"/>
      <c r="F143" s="145"/>
      <c r="G143" s="145"/>
      <c r="H143" s="145"/>
      <c r="I143" s="145"/>
    </row>
    <row r="144" ht="12" customHeight="1">
      <c r="A144" s="145"/>
    </row>
    <row r="145" ht="12" customHeight="1">
      <c r="A145" s="145"/>
    </row>
    <row r="146" ht="12" customHeight="1">
      <c r="A146" s="145"/>
    </row>
    <row r="147" spans="1:44" ht="7.5" customHeight="1">
      <c r="A147" s="145"/>
      <c r="AR147" s="194"/>
    </row>
    <row r="148" ht="12">
      <c r="A148" s="145"/>
    </row>
  </sheetData>
  <sheetProtection/>
  <mergeCells count="119">
    <mergeCell ref="D15:H15"/>
    <mergeCell ref="N56:AQ56"/>
    <mergeCell ref="N57:AQ57"/>
    <mergeCell ref="N55:AQ55"/>
    <mergeCell ref="AS97:BC97"/>
    <mergeCell ref="D17:H17"/>
    <mergeCell ref="N41:AP41"/>
    <mergeCell ref="N40:AP40"/>
    <mergeCell ref="N42:AP42"/>
    <mergeCell ref="K70:AO73"/>
    <mergeCell ref="J11:R11"/>
    <mergeCell ref="U11:AE11"/>
    <mergeCell ref="N33:AP33"/>
    <mergeCell ref="J24:AQ24"/>
    <mergeCell ref="K36:L36"/>
    <mergeCell ref="N38:AP38"/>
    <mergeCell ref="N34:AP34"/>
    <mergeCell ref="N35:AP35"/>
    <mergeCell ref="N31:AP31"/>
    <mergeCell ref="N32:AP32"/>
    <mergeCell ref="B29:C29"/>
    <mergeCell ref="K39:L39"/>
    <mergeCell ref="N37:AP37"/>
    <mergeCell ref="B31:C31"/>
    <mergeCell ref="B27:C27"/>
    <mergeCell ref="B11:C11"/>
    <mergeCell ref="D11:H11"/>
    <mergeCell ref="B22:C22"/>
    <mergeCell ref="D22:H22"/>
    <mergeCell ref="B13:C13"/>
    <mergeCell ref="B24:C24"/>
    <mergeCell ref="D24:H24"/>
    <mergeCell ref="D13:H13"/>
    <mergeCell ref="B15:C15"/>
    <mergeCell ref="B17:C17"/>
    <mergeCell ref="K138:M138"/>
    <mergeCell ref="D27:H27"/>
    <mergeCell ref="K31:L31"/>
    <mergeCell ref="K32:L32"/>
    <mergeCell ref="J62:N62"/>
    <mergeCell ref="K38:L38"/>
    <mergeCell ref="D31:H31"/>
    <mergeCell ref="K46:L46"/>
    <mergeCell ref="AS121:BC121"/>
    <mergeCell ref="AT115:BZ115"/>
    <mergeCell ref="N45:AP45"/>
    <mergeCell ref="N49:AQ49"/>
    <mergeCell ref="N52:AP52"/>
    <mergeCell ref="N39:AP39"/>
    <mergeCell ref="AT117:CA117"/>
    <mergeCell ref="K123:L123"/>
    <mergeCell ref="K53:L53"/>
    <mergeCell ref="P62:R62"/>
    <mergeCell ref="J104:AP104"/>
    <mergeCell ref="N54:AQ54"/>
    <mergeCell ref="AU99:CA99"/>
    <mergeCell ref="AU98:CB98"/>
    <mergeCell ref="N48:AQ48"/>
    <mergeCell ref="O139:AC139"/>
    <mergeCell ref="O138:AC138"/>
    <mergeCell ref="K76:AA76"/>
    <mergeCell ref="P60:R60"/>
    <mergeCell ref="N46:AP46"/>
    <mergeCell ref="I75:S75"/>
    <mergeCell ref="N51:AQ51"/>
    <mergeCell ref="N47:AQ47"/>
    <mergeCell ref="K126:L126"/>
    <mergeCell ref="K44:L44"/>
    <mergeCell ref="H3:AK4"/>
    <mergeCell ref="H5:AK6"/>
    <mergeCell ref="H7:AK8"/>
    <mergeCell ref="D29:H29"/>
    <mergeCell ref="K34:L34"/>
    <mergeCell ref="N36:AP36"/>
    <mergeCell ref="N43:AP43"/>
    <mergeCell ref="N44:AP44"/>
    <mergeCell ref="K41:L41"/>
    <mergeCell ref="B59:C59"/>
    <mergeCell ref="D59:H59"/>
    <mergeCell ref="J59:N59"/>
    <mergeCell ref="J60:N60"/>
    <mergeCell ref="P61:R61"/>
    <mergeCell ref="K47:L47"/>
    <mergeCell ref="N53:AQ53"/>
    <mergeCell ref="N50:AP50"/>
    <mergeCell ref="J61:N61"/>
    <mergeCell ref="K51:L51"/>
    <mergeCell ref="B64:C64"/>
    <mergeCell ref="D64:H64"/>
    <mergeCell ref="O66:V66"/>
    <mergeCell ref="I68:S68"/>
    <mergeCell ref="K69:AO69"/>
    <mergeCell ref="B66:C66"/>
    <mergeCell ref="D66:H66"/>
    <mergeCell ref="B129:C129"/>
    <mergeCell ref="D129:H129"/>
    <mergeCell ref="B106:C106"/>
    <mergeCell ref="D106:H106"/>
    <mergeCell ref="J106:AP107"/>
    <mergeCell ref="K84:Y84"/>
    <mergeCell ref="B100:C100"/>
    <mergeCell ref="D100:H100"/>
    <mergeCell ref="K120:L120"/>
    <mergeCell ref="K117:L117"/>
    <mergeCell ref="B78:C78"/>
    <mergeCell ref="J100:AP103"/>
    <mergeCell ref="D78:H78"/>
    <mergeCell ref="J78:AQ78"/>
    <mergeCell ref="K80:Y80"/>
    <mergeCell ref="Z80:AQ80"/>
    <mergeCell ref="AC98:AH98"/>
    <mergeCell ref="Z82:AS84"/>
    <mergeCell ref="B109:C109"/>
    <mergeCell ref="D109:H109"/>
    <mergeCell ref="B117:C117"/>
    <mergeCell ref="D117:H117"/>
    <mergeCell ref="K97:AP97"/>
    <mergeCell ref="L98:S98"/>
    <mergeCell ref="T98:AA98"/>
  </mergeCells>
  <hyperlinks>
    <hyperlink ref="K80" r:id="rId1" display="http://iwate.japanbasketball.jp/"/>
    <hyperlink ref="K84" r:id="rId2" display="ptf24-chiba-kohei@iwate-ed.jp"/>
  </hyperlinks>
  <printOptions horizontalCentered="1"/>
  <pageMargins left="0" right="0" top="0.3937007874015748" bottom="0" header="0" footer="0.1968503937007874"/>
  <pageSetup horizontalDpi="600" verticalDpi="600" orientation="portrait" paperSize="9" scale="92" r:id="rId4"/>
  <rowBreaks count="2" manualBreakCount="2">
    <brk id="73" min="1" max="44" man="1"/>
    <brk id="141" min="1" max="42" man="1"/>
  </rowBreaks>
  <drawing r:id="rId3"/>
</worksheet>
</file>

<file path=xl/worksheets/sheet3.xml><?xml version="1.0" encoding="utf-8"?>
<worksheet xmlns="http://schemas.openxmlformats.org/spreadsheetml/2006/main" xmlns:r="http://schemas.openxmlformats.org/officeDocument/2006/relationships">
  <sheetPr codeName="Sheet3">
    <tabColor indexed="56"/>
  </sheetPr>
  <dimension ref="A1:AN886"/>
  <sheetViews>
    <sheetView zoomScalePageLayoutView="0" workbookViewId="0" topLeftCell="A1">
      <selection activeCell="A1" sqref="A1:R1"/>
    </sheetView>
  </sheetViews>
  <sheetFormatPr defaultColWidth="9.00390625" defaultRowHeight="13.5"/>
  <cols>
    <col min="1" max="1" width="10.50390625" style="0" customWidth="1"/>
    <col min="2" max="2" width="14.125" style="0" customWidth="1"/>
    <col min="3" max="14" width="1.625" style="0" customWidth="1"/>
    <col min="18" max="18" width="10.625" style="0" customWidth="1"/>
    <col min="19" max="19" width="3.625" style="168" bestFit="1" customWidth="1"/>
    <col min="39" max="39" width="11.00390625" style="0" bestFit="1" customWidth="1"/>
  </cols>
  <sheetData>
    <row r="1" spans="1:19" s="26" customFormat="1" ht="21" customHeight="1">
      <c r="A1" s="447" t="s">
        <v>247</v>
      </c>
      <c r="B1" s="447"/>
      <c r="C1" s="447"/>
      <c r="D1" s="447"/>
      <c r="E1" s="447"/>
      <c r="F1" s="447"/>
      <c r="G1" s="447"/>
      <c r="H1" s="447"/>
      <c r="I1" s="447"/>
      <c r="J1" s="447"/>
      <c r="K1" s="447"/>
      <c r="L1" s="447"/>
      <c r="M1" s="447"/>
      <c r="N1" s="447"/>
      <c r="O1" s="447"/>
      <c r="P1" s="447"/>
      <c r="Q1" s="447"/>
      <c r="R1" s="447"/>
      <c r="S1" s="163"/>
    </row>
    <row r="2" spans="1:21" s="26" customFormat="1" ht="14.25" thickBot="1">
      <c r="A2" s="26" t="s">
        <v>170</v>
      </c>
      <c r="S2" s="163" t="s">
        <v>199</v>
      </c>
      <c r="T2" s="62"/>
      <c r="U2" s="26" t="s">
        <v>134</v>
      </c>
    </row>
    <row r="3" spans="2:20" s="26" customFormat="1" ht="14.25" thickBot="1">
      <c r="B3" s="184" t="s">
        <v>366</v>
      </c>
      <c r="C3" s="450"/>
      <c r="D3" s="451"/>
      <c r="E3" s="448" t="s">
        <v>125</v>
      </c>
      <c r="F3" s="448"/>
      <c r="G3" s="451"/>
      <c r="H3" s="451"/>
      <c r="I3" s="448" t="s">
        <v>136</v>
      </c>
      <c r="J3" s="448"/>
      <c r="K3" s="451"/>
      <c r="L3" s="451"/>
      <c r="M3" s="448" t="s">
        <v>137</v>
      </c>
      <c r="N3" s="449"/>
      <c r="S3" s="163"/>
      <c r="T3" s="49"/>
    </row>
    <row r="4" spans="1:21" s="26" customFormat="1" ht="14.25" thickBot="1">
      <c r="A4" s="26" t="s">
        <v>89</v>
      </c>
      <c r="S4" s="163"/>
      <c r="T4" s="280" t="s">
        <v>416</v>
      </c>
      <c r="U4" s="26" t="s">
        <v>173</v>
      </c>
    </row>
    <row r="5" spans="1:32" s="26" customFormat="1" ht="13.5">
      <c r="A5" s="380" t="s">
        <v>93</v>
      </c>
      <c r="B5" s="381"/>
      <c r="C5" s="418" t="s">
        <v>108</v>
      </c>
      <c r="D5" s="419"/>
      <c r="E5" s="419"/>
      <c r="F5" s="419"/>
      <c r="G5" s="419"/>
      <c r="H5" s="381"/>
      <c r="I5" s="452" t="s">
        <v>416</v>
      </c>
      <c r="J5" s="453"/>
      <c r="K5" s="453"/>
      <c r="L5" s="453"/>
      <c r="M5" s="453"/>
      <c r="N5" s="454"/>
      <c r="O5" s="63" t="s">
        <v>109</v>
      </c>
      <c r="P5" s="215" t="s">
        <v>416</v>
      </c>
      <c r="Q5" s="216" t="s">
        <v>110</v>
      </c>
      <c r="R5" s="217" t="s">
        <v>416</v>
      </c>
      <c r="S5" s="163"/>
      <c r="AD5" s="26" t="s">
        <v>416</v>
      </c>
      <c r="AE5" s="26" t="s">
        <v>416</v>
      </c>
      <c r="AF5" s="26" t="s">
        <v>416</v>
      </c>
    </row>
    <row r="6" spans="1:32" s="26" customFormat="1" ht="13.5">
      <c r="A6" s="64" t="s">
        <v>294</v>
      </c>
      <c r="B6" s="65"/>
      <c r="C6" s="411"/>
      <c r="D6" s="412"/>
      <c r="E6" s="412"/>
      <c r="F6" s="412"/>
      <c r="G6" s="412"/>
      <c r="H6" s="412"/>
      <c r="I6" s="412"/>
      <c r="J6" s="412"/>
      <c r="K6" s="412"/>
      <c r="L6" s="412"/>
      <c r="M6" s="412"/>
      <c r="N6" s="412"/>
      <c r="O6" s="412"/>
      <c r="P6" s="390" t="s">
        <v>312</v>
      </c>
      <c r="Q6" s="390"/>
      <c r="R6" s="391"/>
      <c r="S6" s="163"/>
      <c r="AD6" s="26" t="s">
        <v>95</v>
      </c>
      <c r="AE6" s="26" t="s">
        <v>53</v>
      </c>
      <c r="AF6" s="26" t="s">
        <v>97</v>
      </c>
    </row>
    <row r="7" spans="1:32" s="26" customFormat="1" ht="13.5">
      <c r="A7" s="64" t="s">
        <v>295</v>
      </c>
      <c r="B7" s="65"/>
      <c r="C7" s="405"/>
      <c r="D7" s="406"/>
      <c r="E7" s="406"/>
      <c r="F7" s="406"/>
      <c r="G7" s="406"/>
      <c r="H7" s="406"/>
      <c r="I7" s="406"/>
      <c r="J7" s="406"/>
      <c r="K7" s="406"/>
      <c r="L7" s="406"/>
      <c r="M7" s="406"/>
      <c r="N7" s="406"/>
      <c r="O7" s="406"/>
      <c r="P7" s="406"/>
      <c r="Q7" s="406"/>
      <c r="R7" s="407"/>
      <c r="S7" s="163"/>
      <c r="AD7" s="26" t="s">
        <v>96</v>
      </c>
      <c r="AE7" s="26" t="s">
        <v>54</v>
      </c>
      <c r="AF7" s="26" t="s">
        <v>98</v>
      </c>
    </row>
    <row r="8" spans="1:32" s="26" customFormat="1" ht="13.5">
      <c r="A8" s="64" t="s">
        <v>72</v>
      </c>
      <c r="B8" s="65"/>
      <c r="C8" s="420"/>
      <c r="D8" s="403"/>
      <c r="E8" s="403"/>
      <c r="F8" s="403"/>
      <c r="G8" s="403"/>
      <c r="H8" s="403"/>
      <c r="I8" s="403"/>
      <c r="J8" s="404"/>
      <c r="K8" s="421"/>
      <c r="L8" s="417"/>
      <c r="M8" s="417"/>
      <c r="N8" s="417"/>
      <c r="O8" s="8"/>
      <c r="P8" s="8"/>
      <c r="Q8" s="8"/>
      <c r="R8" s="8"/>
      <c r="S8" s="163" t="s">
        <v>248</v>
      </c>
      <c r="T8" s="26" t="s">
        <v>73</v>
      </c>
      <c r="AE8" s="26" t="s">
        <v>55</v>
      </c>
      <c r="AF8" s="26" t="s">
        <v>417</v>
      </c>
    </row>
    <row r="9" spans="1:32" s="26" customFormat="1" ht="14.25" thickBot="1">
      <c r="A9" s="64" t="s">
        <v>422</v>
      </c>
      <c r="B9" s="65"/>
      <c r="C9" s="413"/>
      <c r="D9" s="414"/>
      <c r="E9" s="414"/>
      <c r="F9" s="414"/>
      <c r="G9" s="414"/>
      <c r="H9" s="414"/>
      <c r="I9" s="414"/>
      <c r="J9" s="414"/>
      <c r="K9" s="415"/>
      <c r="L9" s="415"/>
      <c r="M9" s="416"/>
      <c r="N9" s="178"/>
      <c r="O9" s="66"/>
      <c r="P9" s="67"/>
      <c r="Q9" s="68"/>
      <c r="R9" s="66"/>
      <c r="S9" s="163"/>
      <c r="AE9" s="26" t="s">
        <v>56</v>
      </c>
      <c r="AF9" s="26" t="s">
        <v>418</v>
      </c>
    </row>
    <row r="10" spans="1:32" s="26" customFormat="1" ht="14.25" thickBot="1">
      <c r="A10" s="69" t="s">
        <v>175</v>
      </c>
      <c r="B10" s="70"/>
      <c r="C10" s="394" t="s">
        <v>176</v>
      </c>
      <c r="D10" s="395"/>
      <c r="E10" s="396"/>
      <c r="F10" s="400"/>
      <c r="G10" s="401"/>
      <c r="H10" s="401"/>
      <c r="I10" s="401"/>
      <c r="J10" s="401"/>
      <c r="K10" s="402"/>
      <c r="L10" s="397" t="s">
        <v>177</v>
      </c>
      <c r="M10" s="398"/>
      <c r="N10" s="399"/>
      <c r="O10" s="132"/>
      <c r="P10" s="67"/>
      <c r="Q10" s="68"/>
      <c r="R10" s="66"/>
      <c r="S10" s="163"/>
      <c r="AE10" s="26" t="s">
        <v>57</v>
      </c>
      <c r="AF10" t="s">
        <v>419</v>
      </c>
    </row>
    <row r="11" spans="1:32" s="26" customFormat="1" ht="14.25" thickBot="1">
      <c r="A11" s="382" t="s">
        <v>111</v>
      </c>
      <c r="B11" s="383"/>
      <c r="C11" s="375"/>
      <c r="D11" s="376"/>
      <c r="E11" s="376"/>
      <c r="F11" s="376"/>
      <c r="G11" s="376"/>
      <c r="H11" s="376"/>
      <c r="I11" s="377"/>
      <c r="J11" s="14"/>
      <c r="K11" s="15"/>
      <c r="L11" s="15"/>
      <c r="M11" s="71"/>
      <c r="N11" s="30"/>
      <c r="O11" s="72"/>
      <c r="P11" s="73"/>
      <c r="Q11" s="73"/>
      <c r="R11" s="73"/>
      <c r="S11" s="164" t="s">
        <v>258</v>
      </c>
      <c r="T11" s="26" t="s">
        <v>264</v>
      </c>
      <c r="AE11" s="26" t="s">
        <v>58</v>
      </c>
      <c r="AF11" t="s">
        <v>420</v>
      </c>
    </row>
    <row r="12" spans="1:20" s="26" customFormat="1" ht="13.5">
      <c r="A12" s="382" t="s">
        <v>112</v>
      </c>
      <c r="B12" s="383"/>
      <c r="C12" s="372"/>
      <c r="D12" s="373"/>
      <c r="E12" s="373"/>
      <c r="F12" s="373"/>
      <c r="G12" s="373"/>
      <c r="H12" s="373"/>
      <c r="I12" s="373"/>
      <c r="J12" s="392"/>
      <c r="K12" s="392"/>
      <c r="L12" s="392"/>
      <c r="M12" s="392"/>
      <c r="N12" s="392"/>
      <c r="O12" s="392"/>
      <c r="P12" s="392"/>
      <c r="Q12" s="392"/>
      <c r="R12" s="393"/>
      <c r="S12" s="163"/>
      <c r="T12" s="26" t="s">
        <v>261</v>
      </c>
    </row>
    <row r="13" spans="1:20" s="26" customFormat="1" ht="13.5">
      <c r="A13" s="382" t="s">
        <v>113</v>
      </c>
      <c r="B13" s="383"/>
      <c r="C13" s="372"/>
      <c r="D13" s="373"/>
      <c r="E13" s="373"/>
      <c r="F13" s="373"/>
      <c r="G13" s="373"/>
      <c r="H13" s="373"/>
      <c r="I13" s="373"/>
      <c r="J13" s="373"/>
      <c r="K13" s="373"/>
      <c r="L13" s="373"/>
      <c r="M13" s="373"/>
      <c r="N13" s="422"/>
      <c r="O13" s="422"/>
      <c r="P13" s="422"/>
      <c r="Q13" s="422"/>
      <c r="R13" s="423"/>
      <c r="S13" s="163"/>
      <c r="T13" s="26" t="s">
        <v>262</v>
      </c>
    </row>
    <row r="14" spans="1:20" s="26" customFormat="1" ht="13.5">
      <c r="A14" s="382" t="s">
        <v>114</v>
      </c>
      <c r="B14" s="383"/>
      <c r="C14" s="362"/>
      <c r="D14" s="363"/>
      <c r="E14" s="363"/>
      <c r="F14" s="363"/>
      <c r="G14" s="363"/>
      <c r="H14" s="363"/>
      <c r="I14" s="363"/>
      <c r="J14" s="363"/>
      <c r="K14" s="363"/>
      <c r="L14" s="363"/>
      <c r="M14" s="364"/>
      <c r="N14" s="16"/>
      <c r="O14" s="17"/>
      <c r="P14" s="74"/>
      <c r="Q14" s="74"/>
      <c r="R14" s="75"/>
      <c r="S14" s="163"/>
      <c r="T14" s="26" t="s">
        <v>263</v>
      </c>
    </row>
    <row r="15" spans="1:19" s="26" customFormat="1" ht="14.25" thickBot="1">
      <c r="A15" s="435" t="s">
        <v>115</v>
      </c>
      <c r="B15" s="436"/>
      <c r="C15" s="349"/>
      <c r="D15" s="350"/>
      <c r="E15" s="350"/>
      <c r="F15" s="350"/>
      <c r="G15" s="350"/>
      <c r="H15" s="350"/>
      <c r="I15" s="350"/>
      <c r="J15" s="350"/>
      <c r="K15" s="350"/>
      <c r="L15" s="350"/>
      <c r="M15" s="351"/>
      <c r="N15" s="12"/>
      <c r="O15" s="13"/>
      <c r="R15" s="76"/>
      <c r="S15" s="163"/>
    </row>
    <row r="16" spans="19:20" s="26" customFormat="1" ht="13.5">
      <c r="S16" s="163" t="s">
        <v>258</v>
      </c>
      <c r="T16" s="26" t="s">
        <v>164</v>
      </c>
    </row>
    <row r="17" spans="1:20" s="26" customFormat="1" ht="14.25" thickBot="1">
      <c r="A17" s="26" t="s">
        <v>92</v>
      </c>
      <c r="S17" s="163"/>
      <c r="T17" s="26" t="s">
        <v>174</v>
      </c>
    </row>
    <row r="18" spans="1:20" s="26" customFormat="1" ht="13.5">
      <c r="A18" s="445" t="s">
        <v>169</v>
      </c>
      <c r="B18" s="408" t="str">
        <f>CONCATENATE(Q18,"    ",Q19)</f>
        <v>    </v>
      </c>
      <c r="C18" s="409"/>
      <c r="D18" s="409"/>
      <c r="E18" s="410"/>
      <c r="F18" s="357" t="s">
        <v>90</v>
      </c>
      <c r="G18" s="358"/>
      <c r="H18" s="358"/>
      <c r="I18" s="358"/>
      <c r="J18" s="358"/>
      <c r="K18" s="355"/>
      <c r="L18" s="346"/>
      <c r="M18" s="347"/>
      <c r="N18" s="347"/>
      <c r="O18" s="348"/>
      <c r="P18" s="77" t="s">
        <v>428</v>
      </c>
      <c r="Q18" s="346"/>
      <c r="R18" s="424"/>
      <c r="S18" s="165"/>
      <c r="T18" s="26" t="s">
        <v>165</v>
      </c>
    </row>
    <row r="19" spans="1:20" s="26" customFormat="1" ht="14.25" thickBot="1">
      <c r="A19" s="446"/>
      <c r="B19" s="428" t="str">
        <f>CONCATENATE(L18,"  ",L19)</f>
        <v>  </v>
      </c>
      <c r="C19" s="429"/>
      <c r="D19" s="429"/>
      <c r="E19" s="430"/>
      <c r="F19" s="378" t="s">
        <v>91</v>
      </c>
      <c r="G19" s="379"/>
      <c r="H19" s="379"/>
      <c r="I19" s="379"/>
      <c r="J19" s="379"/>
      <c r="K19" s="371"/>
      <c r="L19" s="431"/>
      <c r="M19" s="432"/>
      <c r="N19" s="432"/>
      <c r="O19" s="433"/>
      <c r="P19" s="78" t="s">
        <v>429</v>
      </c>
      <c r="Q19" s="431"/>
      <c r="R19" s="434"/>
      <c r="S19" s="163" t="s">
        <v>248</v>
      </c>
      <c r="T19" s="26" t="s">
        <v>251</v>
      </c>
    </row>
    <row r="20" spans="1:20" s="26" customFormat="1" ht="14.25" thickBot="1">
      <c r="A20" s="64" t="s">
        <v>116</v>
      </c>
      <c r="B20" s="362"/>
      <c r="C20" s="363"/>
      <c r="D20" s="363"/>
      <c r="E20" s="364"/>
      <c r="F20" s="79"/>
      <c r="G20" s="80"/>
      <c r="H20" s="80"/>
      <c r="I20" s="80"/>
      <c r="J20" s="80"/>
      <c r="K20" s="80"/>
      <c r="L20" s="80"/>
      <c r="M20" s="80"/>
      <c r="N20" s="72"/>
      <c r="O20" s="72"/>
      <c r="P20" s="72"/>
      <c r="Q20" s="72"/>
      <c r="R20" s="72"/>
      <c r="S20" s="163"/>
      <c r="T20" s="26" t="s">
        <v>181</v>
      </c>
    </row>
    <row r="21" spans="1:19" s="26" customFormat="1" ht="13.5">
      <c r="A21" s="69" t="s">
        <v>200</v>
      </c>
      <c r="B21" s="387"/>
      <c r="C21" s="388"/>
      <c r="D21" s="388"/>
      <c r="E21" s="388"/>
      <c r="F21" s="388"/>
      <c r="G21" s="388"/>
      <c r="H21" s="388"/>
      <c r="I21" s="388"/>
      <c r="J21" s="388"/>
      <c r="K21" s="388"/>
      <c r="L21" s="388"/>
      <c r="M21" s="388"/>
      <c r="N21" s="388"/>
      <c r="O21" s="388"/>
      <c r="P21" s="388"/>
      <c r="Q21" s="388"/>
      <c r="R21" s="389"/>
      <c r="S21" s="163"/>
    </row>
    <row r="22" spans="1:20" s="26" customFormat="1" ht="14.25" thickBot="1">
      <c r="A22" s="81" t="s">
        <v>117</v>
      </c>
      <c r="B22" s="384"/>
      <c r="C22" s="385"/>
      <c r="D22" s="385"/>
      <c r="E22" s="385"/>
      <c r="F22" s="385"/>
      <c r="G22" s="385"/>
      <c r="H22" s="385"/>
      <c r="I22" s="385"/>
      <c r="J22" s="385"/>
      <c r="K22" s="385"/>
      <c r="L22" s="385"/>
      <c r="M22" s="385"/>
      <c r="N22" s="385"/>
      <c r="O22" s="385"/>
      <c r="P22" s="385"/>
      <c r="Q22" s="385"/>
      <c r="R22" s="386"/>
      <c r="S22" s="166" t="s">
        <v>248</v>
      </c>
      <c r="T22" s="26" t="s">
        <v>117</v>
      </c>
    </row>
    <row r="23" spans="19:20" s="26" customFormat="1" ht="13.5">
      <c r="S23" s="163"/>
      <c r="T23" s="37" t="s">
        <v>59</v>
      </c>
    </row>
    <row r="24" spans="1:20" s="26" customFormat="1" ht="13.5">
      <c r="A24" s="297" t="s">
        <v>517</v>
      </c>
      <c r="S24" s="163"/>
      <c r="T24" s="37"/>
    </row>
    <row r="25" spans="1:20" s="26" customFormat="1" ht="13.5">
      <c r="A25" s="354" t="s">
        <v>118</v>
      </c>
      <c r="B25" s="355"/>
      <c r="C25" s="425"/>
      <c r="D25" s="426"/>
      <c r="E25" s="426"/>
      <c r="F25" s="426"/>
      <c r="G25" s="426"/>
      <c r="H25" s="426"/>
      <c r="I25" s="426"/>
      <c r="J25" s="426"/>
      <c r="K25" s="426"/>
      <c r="L25" s="426"/>
      <c r="M25" s="426"/>
      <c r="N25" s="426"/>
      <c r="O25" s="426"/>
      <c r="P25" s="426"/>
      <c r="Q25" s="426"/>
      <c r="R25" s="427"/>
      <c r="S25" s="167"/>
      <c r="T25" s="5"/>
    </row>
    <row r="26" spans="1:20" s="26" customFormat="1" ht="14.25" thickBot="1">
      <c r="A26" s="352" t="s">
        <v>119</v>
      </c>
      <c r="B26" s="353"/>
      <c r="C26" s="375"/>
      <c r="D26" s="376"/>
      <c r="E26" s="376"/>
      <c r="F26" s="376"/>
      <c r="G26" s="376"/>
      <c r="H26" s="376"/>
      <c r="I26" s="377"/>
      <c r="J26" s="18"/>
      <c r="K26" s="19"/>
      <c r="L26" s="19"/>
      <c r="M26" s="82"/>
      <c r="N26" s="82"/>
      <c r="O26" s="82"/>
      <c r="P26" s="3"/>
      <c r="Q26" s="3"/>
      <c r="R26" s="3"/>
      <c r="S26" s="163"/>
      <c r="T26" s="11"/>
    </row>
    <row r="27" spans="1:19" s="26" customFormat="1" ht="13.5">
      <c r="A27" s="352" t="s">
        <v>120</v>
      </c>
      <c r="B27" s="353"/>
      <c r="C27" s="359"/>
      <c r="D27" s="360"/>
      <c r="E27" s="360"/>
      <c r="F27" s="360"/>
      <c r="G27" s="360"/>
      <c r="H27" s="360"/>
      <c r="I27" s="360"/>
      <c r="J27" s="360"/>
      <c r="K27" s="360"/>
      <c r="L27" s="360"/>
      <c r="M27" s="360"/>
      <c r="N27" s="360"/>
      <c r="O27" s="360"/>
      <c r="P27" s="360"/>
      <c r="Q27" s="360"/>
      <c r="R27" s="361"/>
      <c r="S27" s="163"/>
    </row>
    <row r="28" spans="1:20" s="26" customFormat="1" ht="13.5">
      <c r="A28" s="352" t="s">
        <v>121</v>
      </c>
      <c r="B28" s="353"/>
      <c r="C28" s="362"/>
      <c r="D28" s="363"/>
      <c r="E28" s="363"/>
      <c r="F28" s="363"/>
      <c r="G28" s="363"/>
      <c r="H28" s="363"/>
      <c r="I28" s="363"/>
      <c r="J28" s="363"/>
      <c r="K28" s="363"/>
      <c r="L28" s="363"/>
      <c r="M28" s="364"/>
      <c r="N28" s="20"/>
      <c r="O28" s="21"/>
      <c r="P28" s="83"/>
      <c r="Q28" s="83"/>
      <c r="R28" s="4"/>
      <c r="S28" s="163" t="s">
        <v>297</v>
      </c>
      <c r="T28" s="26" t="s">
        <v>298</v>
      </c>
    </row>
    <row r="29" spans="1:20" s="26" customFormat="1" ht="14.25" thickBot="1">
      <c r="A29" s="370" t="s">
        <v>122</v>
      </c>
      <c r="B29" s="371"/>
      <c r="C29" s="349"/>
      <c r="D29" s="350"/>
      <c r="E29" s="350"/>
      <c r="F29" s="350"/>
      <c r="G29" s="350"/>
      <c r="H29" s="350"/>
      <c r="I29" s="350"/>
      <c r="J29" s="350"/>
      <c r="K29" s="350"/>
      <c r="L29" s="350"/>
      <c r="M29" s="351"/>
      <c r="N29" s="23"/>
      <c r="O29" s="22"/>
      <c r="P29" s="84"/>
      <c r="Q29" s="84"/>
      <c r="R29" s="2"/>
      <c r="S29" s="163"/>
      <c r="T29" s="26" t="s">
        <v>259</v>
      </c>
    </row>
    <row r="30" spans="19:20" s="26" customFormat="1" ht="13.5">
      <c r="S30" s="163"/>
      <c r="T30" s="26" t="s">
        <v>414</v>
      </c>
    </row>
    <row r="31" spans="1:20" s="26" customFormat="1" ht="13.5">
      <c r="A31" s="26" t="s">
        <v>135</v>
      </c>
      <c r="S31" s="163"/>
      <c r="T31" s="26" t="s">
        <v>260</v>
      </c>
    </row>
    <row r="32" spans="1:40" s="26" customFormat="1" ht="14.25" thickBot="1">
      <c r="A32" s="354" t="s">
        <v>138</v>
      </c>
      <c r="B32" s="355"/>
      <c r="C32" s="443" t="s">
        <v>416</v>
      </c>
      <c r="D32" s="443"/>
      <c r="E32" s="444"/>
      <c r="F32" s="419" t="s">
        <v>136</v>
      </c>
      <c r="G32" s="419"/>
      <c r="H32" s="415" t="s">
        <v>416</v>
      </c>
      <c r="I32" s="415"/>
      <c r="J32" s="415"/>
      <c r="K32" s="419" t="s">
        <v>137</v>
      </c>
      <c r="L32" s="419"/>
      <c r="M32" s="85"/>
      <c r="N32" s="85"/>
      <c r="O32" s="91" t="s">
        <v>416</v>
      </c>
      <c r="P32" s="86"/>
      <c r="S32" s="163"/>
      <c r="T32" s="26" t="s">
        <v>415</v>
      </c>
      <c r="AD32" s="26" t="s">
        <v>416</v>
      </c>
      <c r="AE32" s="26" t="s">
        <v>416</v>
      </c>
      <c r="AF32" s="26" t="s">
        <v>416</v>
      </c>
      <c r="AG32" s="26" t="s">
        <v>416</v>
      </c>
      <c r="AH32" s="26" t="s">
        <v>416</v>
      </c>
      <c r="AI32" s="26" t="s">
        <v>416</v>
      </c>
      <c r="AJ32" s="26" t="s">
        <v>416</v>
      </c>
      <c r="AK32" s="26" t="s">
        <v>416</v>
      </c>
      <c r="AL32" s="26" t="s">
        <v>416</v>
      </c>
      <c r="AM32" s="26" t="s">
        <v>416</v>
      </c>
      <c r="AN32" s="26" t="s">
        <v>416</v>
      </c>
    </row>
    <row r="33" spans="1:40" s="26" customFormat="1" ht="14.25" thickBot="1">
      <c r="A33" s="352" t="s">
        <v>139</v>
      </c>
      <c r="B33" s="353"/>
      <c r="C33" s="437" t="s">
        <v>416</v>
      </c>
      <c r="D33" s="438"/>
      <c r="E33" s="438"/>
      <c r="F33" s="356" t="s">
        <v>141</v>
      </c>
      <c r="G33" s="356"/>
      <c r="H33" s="438" t="s">
        <v>416</v>
      </c>
      <c r="I33" s="438"/>
      <c r="J33" s="438"/>
      <c r="K33" s="356" t="s">
        <v>142</v>
      </c>
      <c r="L33" s="356"/>
      <c r="M33" s="87"/>
      <c r="N33" s="39"/>
      <c r="O33" s="39"/>
      <c r="P33" s="72"/>
      <c r="Q33" s="72"/>
      <c r="R33" s="72"/>
      <c r="S33" s="163"/>
      <c r="T33" s="26" t="s">
        <v>60</v>
      </c>
      <c r="AD33" s="187" t="s">
        <v>372</v>
      </c>
      <c r="AE33" s="88" t="s">
        <v>201</v>
      </c>
      <c r="AF33" s="88" t="s">
        <v>201</v>
      </c>
      <c r="AG33" s="88" t="s">
        <v>202</v>
      </c>
      <c r="AH33" s="88" t="s">
        <v>202</v>
      </c>
      <c r="AI33" s="26" t="s">
        <v>157</v>
      </c>
      <c r="AJ33" s="26" t="s">
        <v>423</v>
      </c>
      <c r="AK33" s="26" t="s">
        <v>203</v>
      </c>
      <c r="AL33" s="26" t="s">
        <v>150</v>
      </c>
      <c r="AM33" s="88" t="s">
        <v>304</v>
      </c>
      <c r="AN33" s="88" t="s">
        <v>304</v>
      </c>
    </row>
    <row r="34" spans="1:40" s="26" customFormat="1" ht="13.5">
      <c r="A34" s="352" t="s">
        <v>140</v>
      </c>
      <c r="B34" s="353"/>
      <c r="C34" s="372" t="s">
        <v>416</v>
      </c>
      <c r="D34" s="373"/>
      <c r="E34" s="373"/>
      <c r="F34" s="373"/>
      <c r="G34" s="373"/>
      <c r="H34" s="373"/>
      <c r="I34" s="373"/>
      <c r="J34" s="373"/>
      <c r="K34" s="373"/>
      <c r="L34" s="373"/>
      <c r="M34" s="374" t="s">
        <v>149</v>
      </c>
      <c r="N34" s="374"/>
      <c r="O34" s="374"/>
      <c r="P34" s="392"/>
      <c r="Q34" s="392"/>
      <c r="R34" s="89" t="s">
        <v>204</v>
      </c>
      <c r="S34" s="163"/>
      <c r="AD34" s="187" t="s">
        <v>367</v>
      </c>
      <c r="AE34" s="88" t="s">
        <v>205</v>
      </c>
      <c r="AF34" s="88" t="s">
        <v>205</v>
      </c>
      <c r="AG34" s="88" t="s">
        <v>206</v>
      </c>
      <c r="AH34" s="88" t="s">
        <v>207</v>
      </c>
      <c r="AI34" s="26" t="s">
        <v>158</v>
      </c>
      <c r="AJ34" s="26" t="s">
        <v>424</v>
      </c>
      <c r="AK34" s="26" t="s">
        <v>208</v>
      </c>
      <c r="AL34" s="26" t="s">
        <v>426</v>
      </c>
      <c r="AM34" s="88"/>
      <c r="AN34" s="88"/>
    </row>
    <row r="35" spans="1:40" s="26" customFormat="1" ht="14.25" thickBot="1">
      <c r="A35" s="352" t="s">
        <v>144</v>
      </c>
      <c r="B35" s="353"/>
      <c r="C35" s="372" t="s">
        <v>416</v>
      </c>
      <c r="D35" s="373"/>
      <c r="E35" s="373"/>
      <c r="F35" s="373"/>
      <c r="G35" s="373"/>
      <c r="H35" s="373"/>
      <c r="I35" s="373"/>
      <c r="J35" s="373"/>
      <c r="K35" s="373"/>
      <c r="L35" s="373"/>
      <c r="M35" s="356" t="s">
        <v>148</v>
      </c>
      <c r="N35" s="356"/>
      <c r="O35" s="356"/>
      <c r="P35" s="373"/>
      <c r="Q35" s="373"/>
      <c r="R35" s="90" t="s">
        <v>209</v>
      </c>
      <c r="S35" s="163"/>
      <c r="AD35" s="187" t="s">
        <v>368</v>
      </c>
      <c r="AE35" s="88" t="s">
        <v>210</v>
      </c>
      <c r="AF35" s="88" t="s">
        <v>210</v>
      </c>
      <c r="AG35" s="88" t="s">
        <v>211</v>
      </c>
      <c r="AH35" s="88" t="s">
        <v>212</v>
      </c>
      <c r="AI35" s="26" t="s">
        <v>159</v>
      </c>
      <c r="AJ35" s="26" t="s">
        <v>143</v>
      </c>
      <c r="AK35" s="26" t="s">
        <v>145</v>
      </c>
      <c r="AL35" s="26" t="s">
        <v>427</v>
      </c>
      <c r="AM35" s="88" t="s">
        <v>305</v>
      </c>
      <c r="AN35" s="88" t="s">
        <v>305</v>
      </c>
    </row>
    <row r="36" spans="1:40" s="26" customFormat="1" ht="14.25" thickBot="1">
      <c r="A36" s="370" t="s">
        <v>129</v>
      </c>
      <c r="B36" s="371"/>
      <c r="C36" s="439" t="s">
        <v>416</v>
      </c>
      <c r="D36" s="439"/>
      <c r="E36" s="439"/>
      <c r="F36" s="439"/>
      <c r="G36" s="440" t="s">
        <v>425</v>
      </c>
      <c r="H36" s="441"/>
      <c r="I36" s="441"/>
      <c r="J36" s="441"/>
      <c r="K36" s="441"/>
      <c r="L36" s="441"/>
      <c r="M36" s="441"/>
      <c r="N36" s="442"/>
      <c r="O36" s="218" t="s">
        <v>416</v>
      </c>
      <c r="P36" s="296" t="s">
        <v>458</v>
      </c>
      <c r="Q36" s="219" t="s">
        <v>416</v>
      </c>
      <c r="S36" s="163"/>
      <c r="T36" s="163" t="s">
        <v>258</v>
      </c>
      <c r="U36" s="26" t="s">
        <v>265</v>
      </c>
      <c r="AD36" s="187" t="s">
        <v>369</v>
      </c>
      <c r="AE36" s="88" t="s">
        <v>213</v>
      </c>
      <c r="AF36" s="88" t="s">
        <v>213</v>
      </c>
      <c r="AG36" s="88" t="s">
        <v>214</v>
      </c>
      <c r="AH36" s="88" t="s">
        <v>215</v>
      </c>
      <c r="AI36" s="26" t="s">
        <v>160</v>
      </c>
      <c r="AJ36" s="26" t="s">
        <v>128</v>
      </c>
      <c r="AK36" s="26" t="s">
        <v>146</v>
      </c>
      <c r="AM36" s="88"/>
      <c r="AN36" s="88"/>
    </row>
    <row r="37" spans="21:40" s="26" customFormat="1" ht="13.5">
      <c r="U37" s="26" t="s">
        <v>348</v>
      </c>
      <c r="Y37" s="163"/>
      <c r="AD37" s="187" t="s">
        <v>370</v>
      </c>
      <c r="AE37" s="88" t="s">
        <v>216</v>
      </c>
      <c r="AF37" s="88" t="s">
        <v>216</v>
      </c>
      <c r="AG37" s="88" t="s">
        <v>217</v>
      </c>
      <c r="AH37" s="88" t="s">
        <v>218</v>
      </c>
      <c r="AI37" s="26" t="s">
        <v>161</v>
      </c>
      <c r="AJ37" s="26" t="s">
        <v>147</v>
      </c>
      <c r="AK37" s="26" t="s">
        <v>147</v>
      </c>
      <c r="AM37" s="88" t="s">
        <v>306</v>
      </c>
      <c r="AN37" s="88" t="s">
        <v>306</v>
      </c>
    </row>
    <row r="38" spans="1:40" s="26" customFormat="1" ht="14.25" thickBot="1">
      <c r="A38" s="26" t="s">
        <v>151</v>
      </c>
      <c r="U38" s="26" t="s">
        <v>349</v>
      </c>
      <c r="Y38" s="163"/>
      <c r="AD38" s="187" t="s">
        <v>371</v>
      </c>
      <c r="AE38" s="88" t="s">
        <v>219</v>
      </c>
      <c r="AF38" s="88" t="s">
        <v>219</v>
      </c>
      <c r="AG38" s="88" t="s">
        <v>220</v>
      </c>
      <c r="AH38" s="88" t="s">
        <v>221</v>
      </c>
      <c r="AI38" s="26" t="s">
        <v>162</v>
      </c>
      <c r="AM38" s="88"/>
      <c r="AN38" s="88"/>
    </row>
    <row r="39" spans="1:40" s="26" customFormat="1" ht="14.25" thickBot="1">
      <c r="A39" s="365" t="s">
        <v>152</v>
      </c>
      <c r="B39" s="366"/>
      <c r="C39" s="367"/>
      <c r="D39" s="368"/>
      <c r="E39" s="368"/>
      <c r="F39" s="368"/>
      <c r="G39" s="368"/>
      <c r="H39" s="368"/>
      <c r="I39" s="368"/>
      <c r="J39" s="368"/>
      <c r="K39" s="368"/>
      <c r="L39" s="368"/>
      <c r="M39" s="368"/>
      <c r="N39" s="369"/>
      <c r="AD39" s="88"/>
      <c r="AE39" s="88" t="s">
        <v>222</v>
      </c>
      <c r="AF39" s="88" t="s">
        <v>222</v>
      </c>
      <c r="AG39" s="88" t="s">
        <v>223</v>
      </c>
      <c r="AH39" s="88" t="s">
        <v>224</v>
      </c>
      <c r="AI39" s="26" t="s">
        <v>163</v>
      </c>
      <c r="AM39" s="88" t="s">
        <v>307</v>
      </c>
      <c r="AN39" s="88" t="s">
        <v>307</v>
      </c>
    </row>
    <row r="40" spans="19:40" s="26" customFormat="1" ht="13.5">
      <c r="S40" s="163"/>
      <c r="AD40" s="88"/>
      <c r="AE40" s="88" t="s">
        <v>225</v>
      </c>
      <c r="AF40" s="88" t="s">
        <v>225</v>
      </c>
      <c r="AG40" s="88" t="s">
        <v>226</v>
      </c>
      <c r="AH40" s="88" t="s">
        <v>227</v>
      </c>
      <c r="AM40" s="88"/>
      <c r="AN40" s="88"/>
    </row>
    <row r="41" spans="19:40" s="26" customFormat="1" ht="13.5">
      <c r="S41" s="163"/>
      <c r="AD41" s="88"/>
      <c r="AE41" s="88" t="s">
        <v>228</v>
      </c>
      <c r="AF41" s="88" t="s">
        <v>228</v>
      </c>
      <c r="AG41" s="88" t="s">
        <v>225</v>
      </c>
      <c r="AH41" s="88" t="s">
        <v>229</v>
      </c>
      <c r="AM41" s="88"/>
      <c r="AN41" s="88"/>
    </row>
    <row r="42" spans="19:39" s="26" customFormat="1" ht="13.5">
      <c r="S42" s="163"/>
      <c r="AD42" s="88"/>
      <c r="AE42" s="88" t="s">
        <v>230</v>
      </c>
      <c r="AF42" s="88" t="s">
        <v>230</v>
      </c>
      <c r="AG42" s="88" t="s">
        <v>228</v>
      </c>
      <c r="AH42" s="88" t="s">
        <v>231</v>
      </c>
      <c r="AJ42" s="88"/>
      <c r="AK42" s="88"/>
      <c r="AM42" s="88"/>
    </row>
    <row r="43" spans="19:39" s="26" customFormat="1" ht="13.5">
      <c r="S43" s="163"/>
      <c r="AD43" s="88"/>
      <c r="AE43" s="88" t="s">
        <v>232</v>
      </c>
      <c r="AF43" s="88" t="s">
        <v>232</v>
      </c>
      <c r="AG43" s="88" t="s">
        <v>230</v>
      </c>
      <c r="AH43" s="88" t="s">
        <v>233</v>
      </c>
      <c r="AJ43" s="88"/>
      <c r="AK43" s="88"/>
      <c r="AM43" s="88"/>
    </row>
    <row r="44" spans="19:39" s="26" customFormat="1" ht="13.5">
      <c r="S44" s="163"/>
      <c r="AD44" s="88"/>
      <c r="AE44" s="88" t="s">
        <v>234</v>
      </c>
      <c r="AF44" s="88" t="s">
        <v>234</v>
      </c>
      <c r="AG44" s="88" t="s">
        <v>232</v>
      </c>
      <c r="AH44" s="88" t="s">
        <v>235</v>
      </c>
      <c r="AJ44" s="88"/>
      <c r="AK44" s="88"/>
      <c r="AM44" s="88"/>
    </row>
    <row r="45" spans="19:39" s="26" customFormat="1" ht="13.5">
      <c r="S45" s="163"/>
      <c r="AD45" s="88"/>
      <c r="AF45" s="88">
        <v>13</v>
      </c>
      <c r="AG45" s="88" t="s">
        <v>234</v>
      </c>
      <c r="AH45" s="88"/>
      <c r="AJ45" s="88"/>
      <c r="AK45" s="88"/>
      <c r="AM45" s="88"/>
    </row>
    <row r="46" spans="19:39" s="26" customFormat="1" ht="13.5">
      <c r="S46" s="163"/>
      <c r="AD46" s="88"/>
      <c r="AF46" s="88">
        <v>14</v>
      </c>
      <c r="AG46" s="88" t="s">
        <v>236</v>
      </c>
      <c r="AH46" s="88"/>
      <c r="AJ46" s="88"/>
      <c r="AK46" s="88"/>
      <c r="AM46" s="88"/>
    </row>
    <row r="47" spans="19:39" s="26" customFormat="1" ht="13.5">
      <c r="S47" s="163"/>
      <c r="AF47" s="88">
        <v>15</v>
      </c>
      <c r="AG47" s="88" t="s">
        <v>237</v>
      </c>
      <c r="AH47" s="88"/>
      <c r="AJ47" s="88"/>
      <c r="AK47" s="88"/>
      <c r="AM47" s="88"/>
    </row>
    <row r="48" spans="19:39" s="26" customFormat="1" ht="13.5">
      <c r="S48" s="163"/>
      <c r="AF48" s="88">
        <v>16</v>
      </c>
      <c r="AG48" s="88" t="s">
        <v>238</v>
      </c>
      <c r="AH48" s="88"/>
      <c r="AJ48" s="88"/>
      <c r="AK48" s="88"/>
      <c r="AM48" s="88"/>
    </row>
    <row r="49" spans="19:39" s="26" customFormat="1" ht="13.5">
      <c r="S49" s="163"/>
      <c r="AF49" s="88">
        <v>17</v>
      </c>
      <c r="AG49" s="88" t="s">
        <v>239</v>
      </c>
      <c r="AH49" s="88"/>
      <c r="AJ49" s="88"/>
      <c r="AK49" s="88"/>
      <c r="AM49" s="88"/>
    </row>
    <row r="50" spans="19:37" s="26" customFormat="1" ht="13.5">
      <c r="S50" s="163"/>
      <c r="AF50" s="88">
        <v>18</v>
      </c>
      <c r="AG50" s="88" t="s">
        <v>240</v>
      </c>
      <c r="AH50" s="88"/>
      <c r="AJ50" s="88"/>
      <c r="AK50" s="88"/>
    </row>
    <row r="51" spans="19:37" s="26" customFormat="1" ht="13.5">
      <c r="S51" s="163"/>
      <c r="AF51" s="88">
        <v>19</v>
      </c>
      <c r="AG51" s="88" t="s">
        <v>241</v>
      </c>
      <c r="AH51" s="88"/>
      <c r="AJ51" s="88"/>
      <c r="AK51" s="88"/>
    </row>
    <row r="52" spans="19:37" s="26" customFormat="1" ht="13.5">
      <c r="S52" s="163"/>
      <c r="AF52" s="88">
        <v>20</v>
      </c>
      <c r="AG52" s="88" t="s">
        <v>242</v>
      </c>
      <c r="AH52" s="88"/>
      <c r="AJ52" s="88"/>
      <c r="AK52" s="88"/>
    </row>
    <row r="53" spans="19:37" s="26" customFormat="1" ht="13.5">
      <c r="S53" s="163"/>
      <c r="AF53" s="88">
        <v>21</v>
      </c>
      <c r="AG53" s="88" t="s">
        <v>243</v>
      </c>
      <c r="AH53" s="88"/>
      <c r="AJ53" s="88"/>
      <c r="AK53" s="88"/>
    </row>
    <row r="54" spans="19:37" s="26" customFormat="1" ht="13.5">
      <c r="S54" s="163"/>
      <c r="AF54" s="88">
        <v>22</v>
      </c>
      <c r="AG54" s="88" t="s">
        <v>244</v>
      </c>
      <c r="AH54" s="88"/>
      <c r="AJ54" s="88"/>
      <c r="AK54" s="88"/>
    </row>
    <row r="55" spans="19:37" s="26" customFormat="1" ht="13.5">
      <c r="S55" s="163"/>
      <c r="AF55" s="88">
        <v>23</v>
      </c>
      <c r="AG55" s="88" t="s">
        <v>245</v>
      </c>
      <c r="AH55" s="88"/>
      <c r="AJ55" s="88"/>
      <c r="AK55" s="88"/>
    </row>
    <row r="56" spans="19:37" s="26" customFormat="1" ht="13.5">
      <c r="S56" s="163"/>
      <c r="AF56" s="88">
        <v>24</v>
      </c>
      <c r="AG56" s="88" t="s">
        <v>246</v>
      </c>
      <c r="AH56" s="88"/>
      <c r="AJ56" s="88"/>
      <c r="AK56" s="88"/>
    </row>
    <row r="57" spans="19:37" s="26" customFormat="1" ht="13.5">
      <c r="S57" s="163"/>
      <c r="AF57" s="88">
        <v>25</v>
      </c>
      <c r="AG57" s="88"/>
      <c r="AH57" s="88"/>
      <c r="AJ57" s="88"/>
      <c r="AK57" s="88"/>
    </row>
    <row r="58" spans="19:34" s="26" customFormat="1" ht="13.5">
      <c r="S58" s="163"/>
      <c r="AF58" s="88">
        <v>26</v>
      </c>
      <c r="AG58" s="88"/>
      <c r="AH58" s="88"/>
    </row>
    <row r="59" spans="19:34" s="26" customFormat="1" ht="13.5">
      <c r="S59" s="163"/>
      <c r="AF59" s="88">
        <v>27</v>
      </c>
      <c r="AG59" s="88"/>
      <c r="AH59" s="88"/>
    </row>
    <row r="60" spans="19:34" s="26" customFormat="1" ht="13.5">
      <c r="S60" s="163"/>
      <c r="AF60" s="88">
        <v>28</v>
      </c>
      <c r="AG60" s="88"/>
      <c r="AH60" s="88"/>
    </row>
    <row r="61" spans="19:34" s="26" customFormat="1" ht="13.5">
      <c r="S61" s="163"/>
      <c r="AF61" s="88">
        <v>29</v>
      </c>
      <c r="AG61" s="88"/>
      <c r="AH61" s="88"/>
    </row>
    <row r="62" spans="19:34" s="26" customFormat="1" ht="13.5">
      <c r="S62" s="163"/>
      <c r="AF62" s="88">
        <v>30</v>
      </c>
      <c r="AG62" s="88"/>
      <c r="AH62" s="88"/>
    </row>
    <row r="63" spans="19:34" s="26" customFormat="1" ht="13.5">
      <c r="S63" s="163"/>
      <c r="AF63" s="88">
        <v>31</v>
      </c>
      <c r="AG63" s="88"/>
      <c r="AH63" s="88"/>
    </row>
    <row r="64" s="26" customFormat="1" ht="13.5">
      <c r="S64" s="163"/>
    </row>
    <row r="65" s="26" customFormat="1" ht="13.5">
      <c r="S65" s="163"/>
    </row>
    <row r="66" s="26" customFormat="1" ht="13.5">
      <c r="S66" s="163"/>
    </row>
    <row r="67" s="26" customFormat="1" ht="13.5">
      <c r="S67" s="163"/>
    </row>
    <row r="68" s="26" customFormat="1" ht="13.5">
      <c r="S68" s="163"/>
    </row>
    <row r="69" s="26" customFormat="1" ht="13.5">
      <c r="S69" s="163"/>
    </row>
    <row r="70" s="26" customFormat="1" ht="13.5">
      <c r="S70" s="163"/>
    </row>
    <row r="71" s="26" customFormat="1" ht="13.5">
      <c r="S71" s="163"/>
    </row>
    <row r="72" s="26" customFormat="1" ht="13.5">
      <c r="S72" s="163"/>
    </row>
    <row r="73" s="26" customFormat="1" ht="13.5">
      <c r="S73" s="163"/>
    </row>
    <row r="74" s="26" customFormat="1" ht="13.5">
      <c r="S74" s="163"/>
    </row>
    <row r="75" s="26" customFormat="1" ht="13.5">
      <c r="S75" s="163"/>
    </row>
    <row r="76" s="26" customFormat="1" ht="13.5">
      <c r="S76" s="163"/>
    </row>
    <row r="77" s="26" customFormat="1" ht="13.5">
      <c r="S77" s="163"/>
    </row>
    <row r="78" s="26" customFormat="1" ht="13.5">
      <c r="S78" s="163"/>
    </row>
    <row r="79" s="26" customFormat="1" ht="13.5">
      <c r="S79" s="163"/>
    </row>
    <row r="80" s="26" customFormat="1" ht="13.5">
      <c r="S80" s="163"/>
    </row>
    <row r="81" s="26" customFormat="1" ht="13.5">
      <c r="S81" s="163"/>
    </row>
    <row r="82" s="26" customFormat="1" ht="13.5">
      <c r="S82" s="163"/>
    </row>
    <row r="83" s="26" customFormat="1" ht="13.5">
      <c r="S83" s="163"/>
    </row>
    <row r="84" s="26" customFormat="1" ht="13.5">
      <c r="S84" s="163"/>
    </row>
    <row r="85" s="26" customFormat="1" ht="13.5">
      <c r="S85" s="163"/>
    </row>
    <row r="86" s="26" customFormat="1" ht="13.5">
      <c r="S86" s="163"/>
    </row>
    <row r="87" s="26" customFormat="1" ht="13.5">
      <c r="S87" s="163"/>
    </row>
    <row r="88" s="26" customFormat="1" ht="13.5">
      <c r="S88" s="163"/>
    </row>
    <row r="89" s="26" customFormat="1" ht="13.5">
      <c r="S89" s="163"/>
    </row>
    <row r="90" s="26" customFormat="1" ht="13.5">
      <c r="S90" s="163"/>
    </row>
    <row r="91" s="26" customFormat="1" ht="13.5">
      <c r="S91" s="163"/>
    </row>
    <row r="92" s="26" customFormat="1" ht="13.5">
      <c r="S92" s="163"/>
    </row>
    <row r="93" s="26" customFormat="1" ht="13.5">
      <c r="S93" s="163"/>
    </row>
    <row r="94" s="26" customFormat="1" ht="13.5">
      <c r="S94" s="163"/>
    </row>
    <row r="95" s="26" customFormat="1" ht="13.5">
      <c r="S95" s="163"/>
    </row>
    <row r="96" s="26" customFormat="1" ht="13.5">
      <c r="S96" s="163"/>
    </row>
    <row r="97" s="26" customFormat="1" ht="13.5">
      <c r="S97" s="163"/>
    </row>
    <row r="98" s="26" customFormat="1" ht="13.5">
      <c r="S98" s="163"/>
    </row>
    <row r="99" s="26" customFormat="1" ht="13.5">
      <c r="S99" s="163"/>
    </row>
    <row r="100" s="26" customFormat="1" ht="13.5">
      <c r="S100" s="163"/>
    </row>
    <row r="101" s="26" customFormat="1" ht="13.5">
      <c r="S101" s="163"/>
    </row>
    <row r="102" s="26" customFormat="1" ht="13.5">
      <c r="S102" s="163"/>
    </row>
    <row r="103" s="26" customFormat="1" ht="13.5">
      <c r="S103" s="163"/>
    </row>
    <row r="104" s="26" customFormat="1" ht="13.5">
      <c r="S104" s="163"/>
    </row>
    <row r="105" s="26" customFormat="1" ht="13.5">
      <c r="S105" s="163"/>
    </row>
    <row r="106" s="26" customFormat="1" ht="13.5">
      <c r="S106" s="163"/>
    </row>
    <row r="107" s="26" customFormat="1" ht="13.5">
      <c r="S107" s="163"/>
    </row>
    <row r="108" s="26" customFormat="1" ht="13.5">
      <c r="S108" s="163"/>
    </row>
    <row r="109" s="26" customFormat="1" ht="13.5">
      <c r="S109" s="163"/>
    </row>
    <row r="110" s="26" customFormat="1" ht="13.5">
      <c r="S110" s="163"/>
    </row>
    <row r="111" s="26" customFormat="1" ht="13.5">
      <c r="S111" s="163"/>
    </row>
    <row r="112" s="26" customFormat="1" ht="13.5">
      <c r="S112" s="163"/>
    </row>
    <row r="113" s="26" customFormat="1" ht="13.5">
      <c r="S113" s="163"/>
    </row>
    <row r="114" s="26" customFormat="1" ht="13.5">
      <c r="S114" s="163"/>
    </row>
    <row r="115" s="26" customFormat="1" ht="13.5">
      <c r="S115" s="163"/>
    </row>
    <row r="116" s="26" customFormat="1" ht="13.5">
      <c r="S116" s="163"/>
    </row>
    <row r="117" s="26" customFormat="1" ht="13.5">
      <c r="S117" s="163"/>
    </row>
    <row r="118" s="26" customFormat="1" ht="13.5">
      <c r="S118" s="163"/>
    </row>
    <row r="119" s="26" customFormat="1" ht="13.5">
      <c r="S119" s="163"/>
    </row>
    <row r="120" s="26" customFormat="1" ht="13.5">
      <c r="S120" s="163"/>
    </row>
    <row r="121" s="26" customFormat="1" ht="13.5">
      <c r="S121" s="163"/>
    </row>
    <row r="122" s="26" customFormat="1" ht="13.5">
      <c r="S122" s="163"/>
    </row>
    <row r="123" s="26" customFormat="1" ht="13.5">
      <c r="S123" s="163"/>
    </row>
    <row r="124" s="26" customFormat="1" ht="13.5">
      <c r="S124" s="163"/>
    </row>
    <row r="125" s="26" customFormat="1" ht="13.5">
      <c r="S125" s="163"/>
    </row>
    <row r="126" s="26" customFormat="1" ht="13.5">
      <c r="S126" s="163"/>
    </row>
    <row r="127" s="26" customFormat="1" ht="13.5">
      <c r="S127" s="163"/>
    </row>
    <row r="128" s="26" customFormat="1" ht="13.5">
      <c r="S128" s="163"/>
    </row>
    <row r="129" s="26" customFormat="1" ht="13.5">
      <c r="S129" s="163"/>
    </row>
    <row r="130" s="26" customFormat="1" ht="13.5">
      <c r="S130" s="163"/>
    </row>
    <row r="131" s="26" customFormat="1" ht="13.5">
      <c r="S131" s="163"/>
    </row>
    <row r="132" s="26" customFormat="1" ht="13.5">
      <c r="S132" s="163"/>
    </row>
    <row r="133" s="26" customFormat="1" ht="13.5">
      <c r="S133" s="163"/>
    </row>
    <row r="134" s="26" customFormat="1" ht="13.5">
      <c r="S134" s="163"/>
    </row>
    <row r="135" s="26" customFormat="1" ht="13.5">
      <c r="S135" s="163"/>
    </row>
    <row r="136" s="26" customFormat="1" ht="13.5">
      <c r="S136" s="163"/>
    </row>
    <row r="137" s="26" customFormat="1" ht="13.5">
      <c r="S137" s="163"/>
    </row>
    <row r="138" s="26" customFormat="1" ht="13.5">
      <c r="S138" s="163"/>
    </row>
    <row r="139" s="26" customFormat="1" ht="13.5">
      <c r="S139" s="163"/>
    </row>
    <row r="140" s="26" customFormat="1" ht="13.5">
      <c r="S140" s="163"/>
    </row>
    <row r="141" s="26" customFormat="1" ht="13.5">
      <c r="S141" s="163"/>
    </row>
    <row r="142" s="26" customFormat="1" ht="13.5">
      <c r="S142" s="163"/>
    </row>
    <row r="143" s="26" customFormat="1" ht="13.5">
      <c r="S143" s="163"/>
    </row>
    <row r="144" s="26" customFormat="1" ht="13.5">
      <c r="S144" s="163"/>
    </row>
    <row r="145" s="26" customFormat="1" ht="13.5">
      <c r="S145" s="163"/>
    </row>
    <row r="146" s="26" customFormat="1" ht="13.5">
      <c r="S146" s="163"/>
    </row>
    <row r="147" s="26" customFormat="1" ht="13.5">
      <c r="S147" s="163"/>
    </row>
    <row r="148" s="26" customFormat="1" ht="13.5">
      <c r="S148" s="163"/>
    </row>
    <row r="149" s="26" customFormat="1" ht="13.5">
      <c r="S149" s="163"/>
    </row>
    <row r="150" s="26" customFormat="1" ht="13.5">
      <c r="S150" s="163"/>
    </row>
    <row r="151" s="26" customFormat="1" ht="13.5">
      <c r="S151" s="163"/>
    </row>
    <row r="152" s="26" customFormat="1" ht="13.5">
      <c r="S152" s="163"/>
    </row>
    <row r="153" s="26" customFormat="1" ht="13.5">
      <c r="S153" s="163"/>
    </row>
    <row r="154" s="26" customFormat="1" ht="13.5">
      <c r="S154" s="163"/>
    </row>
    <row r="155" s="26" customFormat="1" ht="13.5">
      <c r="S155" s="163"/>
    </row>
    <row r="156" s="26" customFormat="1" ht="13.5">
      <c r="S156" s="163"/>
    </row>
    <row r="157" s="26" customFormat="1" ht="13.5">
      <c r="S157" s="163"/>
    </row>
    <row r="158" s="26" customFormat="1" ht="13.5">
      <c r="S158" s="163"/>
    </row>
    <row r="159" s="26" customFormat="1" ht="13.5">
      <c r="S159" s="163"/>
    </row>
    <row r="160" s="26" customFormat="1" ht="13.5">
      <c r="S160" s="163"/>
    </row>
    <row r="161" s="26" customFormat="1" ht="13.5">
      <c r="S161" s="163"/>
    </row>
    <row r="162" s="26" customFormat="1" ht="13.5">
      <c r="S162" s="163"/>
    </row>
    <row r="163" s="26" customFormat="1" ht="13.5">
      <c r="S163" s="163"/>
    </row>
    <row r="164" s="26" customFormat="1" ht="13.5">
      <c r="S164" s="163"/>
    </row>
    <row r="165" s="26" customFormat="1" ht="13.5">
      <c r="S165" s="163"/>
    </row>
    <row r="166" s="26" customFormat="1" ht="13.5">
      <c r="S166" s="163"/>
    </row>
    <row r="167" s="26" customFormat="1" ht="13.5">
      <c r="S167" s="163"/>
    </row>
    <row r="168" s="26" customFormat="1" ht="13.5">
      <c r="S168" s="163"/>
    </row>
    <row r="169" s="26" customFormat="1" ht="13.5">
      <c r="S169" s="163"/>
    </row>
    <row r="170" s="26" customFormat="1" ht="13.5">
      <c r="S170" s="163"/>
    </row>
    <row r="171" s="26" customFormat="1" ht="13.5">
      <c r="S171" s="163"/>
    </row>
    <row r="172" s="26" customFormat="1" ht="13.5">
      <c r="S172" s="163"/>
    </row>
    <row r="173" s="26" customFormat="1" ht="13.5">
      <c r="S173" s="163"/>
    </row>
    <row r="174" s="26" customFormat="1" ht="13.5">
      <c r="S174" s="163"/>
    </row>
    <row r="175" s="26" customFormat="1" ht="13.5">
      <c r="S175" s="163"/>
    </row>
    <row r="176" s="26" customFormat="1" ht="13.5">
      <c r="S176" s="163"/>
    </row>
    <row r="177" s="26" customFormat="1" ht="13.5">
      <c r="S177" s="163"/>
    </row>
    <row r="178" s="26" customFormat="1" ht="13.5">
      <c r="S178" s="163"/>
    </row>
    <row r="179" s="26" customFormat="1" ht="13.5">
      <c r="S179" s="163"/>
    </row>
    <row r="180" s="26" customFormat="1" ht="13.5">
      <c r="S180" s="163"/>
    </row>
    <row r="181" s="26" customFormat="1" ht="13.5">
      <c r="S181" s="163"/>
    </row>
    <row r="182" s="26" customFormat="1" ht="13.5">
      <c r="S182" s="163"/>
    </row>
    <row r="183" s="26" customFormat="1" ht="13.5">
      <c r="S183" s="163"/>
    </row>
    <row r="184" s="26" customFormat="1" ht="13.5">
      <c r="S184" s="163"/>
    </row>
    <row r="185" s="26" customFormat="1" ht="13.5">
      <c r="S185" s="163"/>
    </row>
    <row r="186" s="26" customFormat="1" ht="13.5">
      <c r="S186" s="163"/>
    </row>
    <row r="187" s="26" customFormat="1" ht="13.5">
      <c r="S187" s="163"/>
    </row>
    <row r="188" s="26" customFormat="1" ht="13.5">
      <c r="S188" s="163"/>
    </row>
    <row r="189" s="26" customFormat="1" ht="13.5">
      <c r="S189" s="163"/>
    </row>
    <row r="190" s="26" customFormat="1" ht="13.5">
      <c r="S190" s="163"/>
    </row>
    <row r="191" s="26" customFormat="1" ht="13.5">
      <c r="S191" s="163"/>
    </row>
    <row r="192" s="26" customFormat="1" ht="13.5">
      <c r="S192" s="163"/>
    </row>
    <row r="193" s="26" customFormat="1" ht="13.5">
      <c r="S193" s="163"/>
    </row>
    <row r="194" s="26" customFormat="1" ht="13.5">
      <c r="S194" s="163"/>
    </row>
    <row r="195" s="26" customFormat="1" ht="13.5">
      <c r="S195" s="163"/>
    </row>
    <row r="196" s="26" customFormat="1" ht="13.5">
      <c r="S196" s="163"/>
    </row>
    <row r="197" s="26" customFormat="1" ht="13.5">
      <c r="S197" s="163"/>
    </row>
    <row r="198" s="26" customFormat="1" ht="13.5">
      <c r="S198" s="163"/>
    </row>
    <row r="199" s="26" customFormat="1" ht="13.5">
      <c r="S199" s="163"/>
    </row>
    <row r="200" s="26" customFormat="1" ht="13.5">
      <c r="S200" s="163"/>
    </row>
    <row r="201" s="26" customFormat="1" ht="13.5">
      <c r="S201" s="163"/>
    </row>
    <row r="202" s="26" customFormat="1" ht="13.5">
      <c r="S202" s="163"/>
    </row>
    <row r="203" s="26" customFormat="1" ht="13.5">
      <c r="S203" s="163"/>
    </row>
    <row r="204" s="26" customFormat="1" ht="13.5">
      <c r="S204" s="163"/>
    </row>
    <row r="205" s="26" customFormat="1" ht="13.5">
      <c r="S205" s="163"/>
    </row>
    <row r="206" s="26" customFormat="1" ht="13.5">
      <c r="S206" s="163"/>
    </row>
    <row r="207" s="26" customFormat="1" ht="13.5">
      <c r="S207" s="163"/>
    </row>
    <row r="208" s="26" customFormat="1" ht="13.5">
      <c r="S208" s="163"/>
    </row>
    <row r="209" s="26" customFormat="1" ht="13.5">
      <c r="S209" s="163"/>
    </row>
    <row r="210" s="26" customFormat="1" ht="13.5">
      <c r="S210" s="163"/>
    </row>
    <row r="211" s="26" customFormat="1" ht="13.5">
      <c r="S211" s="163"/>
    </row>
    <row r="212" s="26" customFormat="1" ht="13.5">
      <c r="S212" s="163"/>
    </row>
    <row r="213" s="26" customFormat="1" ht="13.5">
      <c r="S213" s="163"/>
    </row>
    <row r="214" s="26" customFormat="1" ht="13.5">
      <c r="S214" s="163"/>
    </row>
    <row r="215" s="26" customFormat="1" ht="13.5">
      <c r="S215" s="163"/>
    </row>
    <row r="216" s="26" customFormat="1" ht="13.5">
      <c r="S216" s="163"/>
    </row>
    <row r="217" s="26" customFormat="1" ht="13.5">
      <c r="S217" s="163"/>
    </row>
    <row r="218" s="26" customFormat="1" ht="13.5">
      <c r="S218" s="163"/>
    </row>
    <row r="219" s="26" customFormat="1" ht="13.5">
      <c r="S219" s="163"/>
    </row>
    <row r="220" s="26" customFormat="1" ht="13.5">
      <c r="S220" s="163"/>
    </row>
    <row r="221" s="26" customFormat="1" ht="13.5">
      <c r="S221" s="163"/>
    </row>
    <row r="222" s="26" customFormat="1" ht="13.5">
      <c r="S222" s="163"/>
    </row>
    <row r="223" s="26" customFormat="1" ht="13.5">
      <c r="S223" s="163"/>
    </row>
    <row r="224" s="26" customFormat="1" ht="13.5">
      <c r="S224" s="163"/>
    </row>
    <row r="225" s="26" customFormat="1" ht="13.5">
      <c r="S225" s="163"/>
    </row>
    <row r="226" s="26" customFormat="1" ht="13.5">
      <c r="S226" s="163"/>
    </row>
    <row r="227" s="26" customFormat="1" ht="13.5">
      <c r="S227" s="163"/>
    </row>
    <row r="228" s="26" customFormat="1" ht="13.5">
      <c r="S228" s="163"/>
    </row>
    <row r="229" s="26" customFormat="1" ht="13.5">
      <c r="S229" s="163"/>
    </row>
    <row r="230" s="26" customFormat="1" ht="13.5">
      <c r="S230" s="163"/>
    </row>
    <row r="231" s="26" customFormat="1" ht="13.5">
      <c r="S231" s="163"/>
    </row>
    <row r="232" s="26" customFormat="1" ht="13.5">
      <c r="S232" s="163"/>
    </row>
    <row r="233" s="26" customFormat="1" ht="13.5">
      <c r="S233" s="163"/>
    </row>
    <row r="234" s="26" customFormat="1" ht="13.5">
      <c r="S234" s="163"/>
    </row>
    <row r="235" s="26" customFormat="1" ht="13.5">
      <c r="S235" s="163"/>
    </row>
    <row r="236" s="26" customFormat="1" ht="13.5">
      <c r="S236" s="163"/>
    </row>
    <row r="237" s="26" customFormat="1" ht="13.5">
      <c r="S237" s="163"/>
    </row>
    <row r="238" s="26" customFormat="1" ht="13.5">
      <c r="S238" s="163"/>
    </row>
    <row r="239" s="26" customFormat="1" ht="13.5">
      <c r="S239" s="163"/>
    </row>
    <row r="240" s="26" customFormat="1" ht="13.5">
      <c r="S240" s="163"/>
    </row>
    <row r="241" s="26" customFormat="1" ht="13.5">
      <c r="S241" s="163"/>
    </row>
    <row r="242" s="26" customFormat="1" ht="13.5">
      <c r="S242" s="163"/>
    </row>
    <row r="243" s="26" customFormat="1" ht="13.5">
      <c r="S243" s="163"/>
    </row>
    <row r="244" s="26" customFormat="1" ht="13.5">
      <c r="S244" s="163"/>
    </row>
    <row r="245" s="26" customFormat="1" ht="13.5">
      <c r="S245" s="163"/>
    </row>
    <row r="246" s="26" customFormat="1" ht="13.5">
      <c r="S246" s="163"/>
    </row>
    <row r="247" s="26" customFormat="1" ht="13.5">
      <c r="S247" s="163"/>
    </row>
    <row r="248" s="26" customFormat="1" ht="13.5">
      <c r="S248" s="163"/>
    </row>
    <row r="249" s="26" customFormat="1" ht="13.5">
      <c r="S249" s="163"/>
    </row>
    <row r="250" s="26" customFormat="1" ht="13.5">
      <c r="S250" s="163"/>
    </row>
    <row r="251" s="26" customFormat="1" ht="13.5">
      <c r="S251" s="163"/>
    </row>
    <row r="252" s="26" customFormat="1" ht="13.5">
      <c r="S252" s="163"/>
    </row>
    <row r="253" s="26" customFormat="1" ht="13.5">
      <c r="S253" s="163"/>
    </row>
    <row r="254" s="26" customFormat="1" ht="13.5">
      <c r="S254" s="163"/>
    </row>
    <row r="255" s="26" customFormat="1" ht="13.5">
      <c r="S255" s="163"/>
    </row>
    <row r="256" s="26" customFormat="1" ht="13.5">
      <c r="S256" s="163"/>
    </row>
    <row r="257" s="26" customFormat="1" ht="13.5">
      <c r="S257" s="163"/>
    </row>
    <row r="258" s="26" customFormat="1" ht="13.5">
      <c r="S258" s="163"/>
    </row>
    <row r="259" s="26" customFormat="1" ht="13.5">
      <c r="S259" s="163"/>
    </row>
    <row r="260" s="26" customFormat="1" ht="13.5">
      <c r="S260" s="163"/>
    </row>
    <row r="261" s="26" customFormat="1" ht="13.5">
      <c r="S261" s="163"/>
    </row>
    <row r="262" s="26" customFormat="1" ht="13.5">
      <c r="S262" s="163"/>
    </row>
    <row r="263" s="26" customFormat="1" ht="13.5">
      <c r="S263" s="163"/>
    </row>
    <row r="264" s="26" customFormat="1" ht="13.5">
      <c r="S264" s="163"/>
    </row>
    <row r="265" s="26" customFormat="1" ht="13.5">
      <c r="S265" s="163"/>
    </row>
    <row r="266" s="26" customFormat="1" ht="13.5">
      <c r="S266" s="163"/>
    </row>
    <row r="267" s="26" customFormat="1" ht="13.5">
      <c r="S267" s="163"/>
    </row>
    <row r="268" s="26" customFormat="1" ht="13.5">
      <c r="S268" s="163"/>
    </row>
    <row r="269" s="26" customFormat="1" ht="13.5">
      <c r="S269" s="163"/>
    </row>
    <row r="270" s="26" customFormat="1" ht="13.5">
      <c r="S270" s="163"/>
    </row>
    <row r="271" s="26" customFormat="1" ht="13.5">
      <c r="S271" s="163"/>
    </row>
    <row r="272" s="26" customFormat="1" ht="13.5">
      <c r="S272" s="163"/>
    </row>
    <row r="273" s="26" customFormat="1" ht="13.5">
      <c r="S273" s="163"/>
    </row>
    <row r="274" s="26" customFormat="1" ht="13.5">
      <c r="S274" s="163"/>
    </row>
    <row r="275" s="26" customFormat="1" ht="13.5">
      <c r="S275" s="163"/>
    </row>
    <row r="276" s="26" customFormat="1" ht="13.5">
      <c r="S276" s="163"/>
    </row>
    <row r="277" s="26" customFormat="1" ht="13.5">
      <c r="S277" s="163"/>
    </row>
    <row r="278" s="26" customFormat="1" ht="13.5">
      <c r="S278" s="163"/>
    </row>
    <row r="279" s="26" customFormat="1" ht="13.5">
      <c r="S279" s="163"/>
    </row>
    <row r="280" s="26" customFormat="1" ht="13.5">
      <c r="S280" s="163"/>
    </row>
    <row r="281" s="26" customFormat="1" ht="13.5">
      <c r="S281" s="163"/>
    </row>
    <row r="282" s="26" customFormat="1" ht="13.5">
      <c r="S282" s="163"/>
    </row>
    <row r="283" s="26" customFormat="1" ht="13.5">
      <c r="S283" s="163"/>
    </row>
    <row r="284" s="26" customFormat="1" ht="13.5">
      <c r="S284" s="163"/>
    </row>
    <row r="285" s="26" customFormat="1" ht="13.5">
      <c r="S285" s="163"/>
    </row>
    <row r="286" s="26" customFormat="1" ht="13.5">
      <c r="S286" s="163"/>
    </row>
    <row r="287" s="26" customFormat="1" ht="13.5">
      <c r="S287" s="163"/>
    </row>
    <row r="288" s="26" customFormat="1" ht="13.5">
      <c r="S288" s="163"/>
    </row>
    <row r="289" s="26" customFormat="1" ht="13.5">
      <c r="S289" s="163"/>
    </row>
    <row r="290" s="26" customFormat="1" ht="13.5">
      <c r="S290" s="163"/>
    </row>
    <row r="291" s="26" customFormat="1" ht="13.5">
      <c r="S291" s="163"/>
    </row>
    <row r="292" s="26" customFormat="1" ht="13.5">
      <c r="S292" s="163"/>
    </row>
    <row r="293" s="26" customFormat="1" ht="13.5">
      <c r="S293" s="163"/>
    </row>
    <row r="294" s="26" customFormat="1" ht="13.5">
      <c r="S294" s="163"/>
    </row>
    <row r="295" s="26" customFormat="1" ht="13.5">
      <c r="S295" s="163"/>
    </row>
    <row r="296" s="26" customFormat="1" ht="13.5">
      <c r="S296" s="163"/>
    </row>
    <row r="297" s="26" customFormat="1" ht="13.5">
      <c r="S297" s="163"/>
    </row>
    <row r="298" s="26" customFormat="1" ht="13.5">
      <c r="S298" s="163"/>
    </row>
    <row r="299" s="26" customFormat="1" ht="13.5">
      <c r="S299" s="163"/>
    </row>
    <row r="300" s="26" customFormat="1" ht="13.5">
      <c r="S300" s="163"/>
    </row>
    <row r="301" s="26" customFormat="1" ht="13.5">
      <c r="S301" s="163"/>
    </row>
    <row r="302" s="26" customFormat="1" ht="13.5">
      <c r="S302" s="163"/>
    </row>
    <row r="303" s="26" customFormat="1" ht="13.5">
      <c r="S303" s="163"/>
    </row>
    <row r="304" s="26" customFormat="1" ht="13.5">
      <c r="S304" s="163"/>
    </row>
    <row r="305" s="26" customFormat="1" ht="13.5">
      <c r="S305" s="163"/>
    </row>
    <row r="306" s="26" customFormat="1" ht="13.5">
      <c r="S306" s="163"/>
    </row>
    <row r="307" s="26" customFormat="1" ht="13.5">
      <c r="S307" s="163"/>
    </row>
    <row r="308" s="26" customFormat="1" ht="13.5">
      <c r="S308" s="163"/>
    </row>
    <row r="309" s="26" customFormat="1" ht="13.5">
      <c r="S309" s="163"/>
    </row>
    <row r="310" s="26" customFormat="1" ht="13.5">
      <c r="S310" s="163"/>
    </row>
    <row r="311" s="26" customFormat="1" ht="13.5">
      <c r="S311" s="163"/>
    </row>
    <row r="312" s="26" customFormat="1" ht="13.5">
      <c r="S312" s="163"/>
    </row>
    <row r="313" s="26" customFormat="1" ht="13.5">
      <c r="S313" s="163"/>
    </row>
    <row r="314" s="26" customFormat="1" ht="13.5">
      <c r="S314" s="163"/>
    </row>
    <row r="315" s="26" customFormat="1" ht="13.5">
      <c r="S315" s="163"/>
    </row>
    <row r="316" s="26" customFormat="1" ht="13.5">
      <c r="S316" s="163"/>
    </row>
    <row r="317" s="26" customFormat="1" ht="13.5">
      <c r="S317" s="163"/>
    </row>
    <row r="318" s="26" customFormat="1" ht="13.5">
      <c r="S318" s="163"/>
    </row>
    <row r="319" s="26" customFormat="1" ht="13.5">
      <c r="S319" s="163"/>
    </row>
    <row r="320" s="26" customFormat="1" ht="13.5">
      <c r="S320" s="163"/>
    </row>
    <row r="321" s="26" customFormat="1" ht="13.5">
      <c r="S321" s="163"/>
    </row>
    <row r="322" s="26" customFormat="1" ht="13.5">
      <c r="S322" s="163"/>
    </row>
    <row r="323" s="26" customFormat="1" ht="13.5">
      <c r="S323" s="163"/>
    </row>
    <row r="324" s="26" customFormat="1" ht="13.5">
      <c r="S324" s="163"/>
    </row>
    <row r="325" s="26" customFormat="1" ht="13.5">
      <c r="S325" s="163"/>
    </row>
    <row r="326" s="26" customFormat="1" ht="13.5">
      <c r="S326" s="163"/>
    </row>
    <row r="327" s="26" customFormat="1" ht="13.5">
      <c r="S327" s="163"/>
    </row>
    <row r="328" s="26" customFormat="1" ht="13.5">
      <c r="S328" s="163"/>
    </row>
    <row r="329" s="26" customFormat="1" ht="13.5">
      <c r="S329" s="163"/>
    </row>
    <row r="330" s="26" customFormat="1" ht="13.5">
      <c r="S330" s="163"/>
    </row>
    <row r="331" s="26" customFormat="1" ht="13.5">
      <c r="S331" s="163"/>
    </row>
    <row r="332" s="26" customFormat="1" ht="13.5">
      <c r="S332" s="163"/>
    </row>
    <row r="333" s="26" customFormat="1" ht="13.5">
      <c r="S333" s="163"/>
    </row>
    <row r="334" s="26" customFormat="1" ht="13.5">
      <c r="S334" s="163"/>
    </row>
    <row r="335" s="26" customFormat="1" ht="13.5">
      <c r="S335" s="163"/>
    </row>
    <row r="336" s="26" customFormat="1" ht="13.5">
      <c r="S336" s="163"/>
    </row>
    <row r="337" s="26" customFormat="1" ht="13.5">
      <c r="S337" s="163"/>
    </row>
    <row r="338" s="26" customFormat="1" ht="13.5">
      <c r="S338" s="163"/>
    </row>
    <row r="339" s="26" customFormat="1" ht="13.5">
      <c r="S339" s="163"/>
    </row>
    <row r="340" s="26" customFormat="1" ht="13.5">
      <c r="S340" s="163"/>
    </row>
    <row r="341" s="26" customFormat="1" ht="13.5">
      <c r="S341" s="163"/>
    </row>
    <row r="342" s="26" customFormat="1" ht="13.5">
      <c r="S342" s="163"/>
    </row>
    <row r="343" s="26" customFormat="1" ht="13.5">
      <c r="S343" s="163"/>
    </row>
    <row r="344" s="26" customFormat="1" ht="13.5">
      <c r="S344" s="163"/>
    </row>
    <row r="345" s="26" customFormat="1" ht="13.5">
      <c r="S345" s="163"/>
    </row>
    <row r="346" s="26" customFormat="1" ht="13.5">
      <c r="S346" s="163"/>
    </row>
    <row r="347" s="26" customFormat="1" ht="13.5">
      <c r="S347" s="163"/>
    </row>
    <row r="348" s="26" customFormat="1" ht="13.5">
      <c r="S348" s="163"/>
    </row>
    <row r="349" s="26" customFormat="1" ht="13.5">
      <c r="S349" s="163"/>
    </row>
    <row r="350" s="26" customFormat="1" ht="13.5">
      <c r="S350" s="163"/>
    </row>
    <row r="351" s="26" customFormat="1" ht="13.5">
      <c r="S351" s="163"/>
    </row>
    <row r="352" s="26" customFormat="1" ht="13.5">
      <c r="S352" s="163"/>
    </row>
    <row r="353" s="26" customFormat="1" ht="13.5">
      <c r="S353" s="163"/>
    </row>
    <row r="354" s="26" customFormat="1" ht="13.5">
      <c r="S354" s="163"/>
    </row>
    <row r="355" s="26" customFormat="1" ht="13.5">
      <c r="S355" s="163"/>
    </row>
    <row r="356" s="26" customFormat="1" ht="13.5">
      <c r="S356" s="163"/>
    </row>
    <row r="357" s="26" customFormat="1" ht="13.5">
      <c r="S357" s="163"/>
    </row>
    <row r="358" s="26" customFormat="1" ht="13.5">
      <c r="S358" s="163"/>
    </row>
    <row r="359" s="26" customFormat="1" ht="13.5">
      <c r="S359" s="163"/>
    </row>
    <row r="360" s="26" customFormat="1" ht="13.5">
      <c r="S360" s="163"/>
    </row>
    <row r="361" s="26" customFormat="1" ht="13.5">
      <c r="S361" s="163"/>
    </row>
    <row r="362" s="26" customFormat="1" ht="13.5">
      <c r="S362" s="163"/>
    </row>
    <row r="363" s="26" customFormat="1" ht="13.5">
      <c r="S363" s="163"/>
    </row>
    <row r="364" s="26" customFormat="1" ht="13.5">
      <c r="S364" s="163"/>
    </row>
    <row r="365" s="26" customFormat="1" ht="13.5">
      <c r="S365" s="163"/>
    </row>
    <row r="366" s="26" customFormat="1" ht="13.5">
      <c r="S366" s="163"/>
    </row>
    <row r="367" s="26" customFormat="1" ht="13.5">
      <c r="S367" s="163"/>
    </row>
    <row r="368" s="26" customFormat="1" ht="13.5">
      <c r="S368" s="163"/>
    </row>
    <row r="369" s="26" customFormat="1" ht="13.5">
      <c r="S369" s="163"/>
    </row>
    <row r="370" s="26" customFormat="1" ht="13.5">
      <c r="S370" s="163"/>
    </row>
    <row r="371" s="26" customFormat="1" ht="13.5">
      <c r="S371" s="163"/>
    </row>
    <row r="372" s="26" customFormat="1" ht="13.5">
      <c r="S372" s="163"/>
    </row>
    <row r="373" s="26" customFormat="1" ht="13.5">
      <c r="S373" s="163"/>
    </row>
    <row r="374" s="26" customFormat="1" ht="13.5">
      <c r="S374" s="163"/>
    </row>
    <row r="375" s="26" customFormat="1" ht="13.5">
      <c r="S375" s="163"/>
    </row>
    <row r="376" s="26" customFormat="1" ht="13.5">
      <c r="S376" s="163"/>
    </row>
    <row r="377" s="26" customFormat="1" ht="13.5">
      <c r="S377" s="163"/>
    </row>
    <row r="378" s="26" customFormat="1" ht="13.5">
      <c r="S378" s="163"/>
    </row>
    <row r="379" s="26" customFormat="1" ht="13.5">
      <c r="S379" s="163"/>
    </row>
    <row r="380" s="26" customFormat="1" ht="13.5">
      <c r="S380" s="163"/>
    </row>
    <row r="381" s="26" customFormat="1" ht="13.5">
      <c r="S381" s="163"/>
    </row>
    <row r="382" s="26" customFormat="1" ht="13.5">
      <c r="S382" s="163"/>
    </row>
    <row r="383" s="26" customFormat="1" ht="13.5">
      <c r="S383" s="163"/>
    </row>
    <row r="384" s="26" customFormat="1" ht="13.5">
      <c r="S384" s="163"/>
    </row>
    <row r="385" s="26" customFormat="1" ht="13.5">
      <c r="S385" s="163"/>
    </row>
    <row r="386" s="26" customFormat="1" ht="13.5">
      <c r="S386" s="163"/>
    </row>
    <row r="387" s="26" customFormat="1" ht="13.5">
      <c r="S387" s="163"/>
    </row>
    <row r="388" s="26" customFormat="1" ht="13.5">
      <c r="S388" s="163"/>
    </row>
    <row r="389" s="26" customFormat="1" ht="13.5">
      <c r="S389" s="163"/>
    </row>
    <row r="390" s="26" customFormat="1" ht="13.5">
      <c r="S390" s="163"/>
    </row>
    <row r="391" s="26" customFormat="1" ht="13.5">
      <c r="S391" s="163"/>
    </row>
    <row r="392" s="26" customFormat="1" ht="13.5">
      <c r="S392" s="163"/>
    </row>
    <row r="393" s="26" customFormat="1" ht="13.5">
      <c r="S393" s="163"/>
    </row>
    <row r="394" s="26" customFormat="1" ht="13.5">
      <c r="S394" s="163"/>
    </row>
    <row r="395" s="26" customFormat="1" ht="13.5">
      <c r="S395" s="163"/>
    </row>
    <row r="396" s="26" customFormat="1" ht="13.5">
      <c r="S396" s="163"/>
    </row>
    <row r="397" s="26" customFormat="1" ht="13.5">
      <c r="S397" s="163"/>
    </row>
    <row r="398" s="26" customFormat="1" ht="13.5">
      <c r="S398" s="163"/>
    </row>
    <row r="399" s="26" customFormat="1" ht="13.5">
      <c r="S399" s="163"/>
    </row>
    <row r="400" s="26" customFormat="1" ht="13.5">
      <c r="S400" s="163"/>
    </row>
    <row r="401" s="26" customFormat="1" ht="13.5">
      <c r="S401" s="163"/>
    </row>
    <row r="402" s="26" customFormat="1" ht="13.5">
      <c r="S402" s="163"/>
    </row>
    <row r="403" s="26" customFormat="1" ht="13.5">
      <c r="S403" s="163"/>
    </row>
    <row r="404" s="26" customFormat="1" ht="13.5">
      <c r="S404" s="163"/>
    </row>
    <row r="405" s="26" customFormat="1" ht="13.5">
      <c r="S405" s="163"/>
    </row>
    <row r="406" s="26" customFormat="1" ht="13.5">
      <c r="S406" s="163"/>
    </row>
    <row r="407" s="26" customFormat="1" ht="13.5">
      <c r="S407" s="163"/>
    </row>
    <row r="408" s="26" customFormat="1" ht="13.5">
      <c r="S408" s="163"/>
    </row>
    <row r="409" s="26" customFormat="1" ht="13.5">
      <c r="S409" s="163"/>
    </row>
    <row r="410" s="26" customFormat="1" ht="13.5">
      <c r="S410" s="163"/>
    </row>
    <row r="411" s="26" customFormat="1" ht="13.5">
      <c r="S411" s="163"/>
    </row>
    <row r="412" s="26" customFormat="1" ht="13.5">
      <c r="S412" s="163"/>
    </row>
    <row r="413" s="26" customFormat="1" ht="13.5">
      <c r="S413" s="163"/>
    </row>
    <row r="414" s="26" customFormat="1" ht="13.5">
      <c r="S414" s="163"/>
    </row>
    <row r="415" s="26" customFormat="1" ht="13.5">
      <c r="S415" s="163"/>
    </row>
    <row r="416" s="26" customFormat="1" ht="13.5">
      <c r="S416" s="163"/>
    </row>
    <row r="417" s="26" customFormat="1" ht="13.5">
      <c r="S417" s="163"/>
    </row>
    <row r="418" s="26" customFormat="1" ht="13.5">
      <c r="S418" s="163"/>
    </row>
    <row r="419" s="26" customFormat="1" ht="13.5">
      <c r="S419" s="163"/>
    </row>
    <row r="420" s="26" customFormat="1" ht="13.5">
      <c r="S420" s="163"/>
    </row>
    <row r="421" s="26" customFormat="1" ht="13.5">
      <c r="S421" s="163"/>
    </row>
    <row r="422" s="26" customFormat="1" ht="13.5">
      <c r="S422" s="163"/>
    </row>
    <row r="423" s="26" customFormat="1" ht="13.5">
      <c r="S423" s="163"/>
    </row>
    <row r="424" s="26" customFormat="1" ht="13.5">
      <c r="S424" s="163"/>
    </row>
    <row r="425" s="26" customFormat="1" ht="13.5">
      <c r="S425" s="163"/>
    </row>
    <row r="426" s="26" customFormat="1" ht="13.5">
      <c r="S426" s="163"/>
    </row>
    <row r="427" s="26" customFormat="1" ht="13.5">
      <c r="S427" s="163"/>
    </row>
    <row r="428" s="26" customFormat="1" ht="13.5">
      <c r="S428" s="163"/>
    </row>
    <row r="429" s="26" customFormat="1" ht="13.5">
      <c r="S429" s="163"/>
    </row>
    <row r="430" s="26" customFormat="1" ht="13.5">
      <c r="S430" s="163"/>
    </row>
    <row r="431" s="26" customFormat="1" ht="13.5">
      <c r="S431" s="163"/>
    </row>
    <row r="432" s="26" customFormat="1" ht="13.5">
      <c r="S432" s="163"/>
    </row>
    <row r="433" s="26" customFormat="1" ht="13.5">
      <c r="S433" s="163"/>
    </row>
    <row r="434" s="26" customFormat="1" ht="13.5">
      <c r="S434" s="163"/>
    </row>
    <row r="435" s="26" customFormat="1" ht="13.5">
      <c r="S435" s="163"/>
    </row>
    <row r="436" s="26" customFormat="1" ht="13.5">
      <c r="S436" s="163"/>
    </row>
    <row r="437" s="26" customFormat="1" ht="13.5">
      <c r="S437" s="163"/>
    </row>
    <row r="438" s="26" customFormat="1" ht="13.5">
      <c r="S438" s="163"/>
    </row>
    <row r="439" s="26" customFormat="1" ht="13.5">
      <c r="S439" s="163"/>
    </row>
    <row r="440" s="26" customFormat="1" ht="13.5">
      <c r="S440" s="163"/>
    </row>
    <row r="441" s="26" customFormat="1" ht="13.5">
      <c r="S441" s="163"/>
    </row>
    <row r="442" s="26" customFormat="1" ht="13.5">
      <c r="S442" s="163"/>
    </row>
    <row r="443" s="26" customFormat="1" ht="13.5">
      <c r="S443" s="163"/>
    </row>
    <row r="444" s="26" customFormat="1" ht="13.5">
      <c r="S444" s="163"/>
    </row>
    <row r="445" s="26" customFormat="1" ht="13.5">
      <c r="S445" s="163"/>
    </row>
    <row r="446" s="26" customFormat="1" ht="13.5">
      <c r="S446" s="163"/>
    </row>
    <row r="447" s="26" customFormat="1" ht="13.5">
      <c r="S447" s="163"/>
    </row>
    <row r="448" s="26" customFormat="1" ht="13.5">
      <c r="S448" s="163"/>
    </row>
    <row r="449" s="26" customFormat="1" ht="13.5">
      <c r="S449" s="163"/>
    </row>
    <row r="450" s="26" customFormat="1" ht="13.5">
      <c r="S450" s="163"/>
    </row>
    <row r="451" s="26" customFormat="1" ht="13.5">
      <c r="S451" s="163"/>
    </row>
    <row r="452" s="26" customFormat="1" ht="13.5">
      <c r="S452" s="163"/>
    </row>
    <row r="453" s="26" customFormat="1" ht="13.5">
      <c r="S453" s="163"/>
    </row>
    <row r="454" s="26" customFormat="1" ht="13.5">
      <c r="S454" s="163"/>
    </row>
    <row r="455" s="26" customFormat="1" ht="13.5">
      <c r="S455" s="163"/>
    </row>
    <row r="456" s="26" customFormat="1" ht="13.5">
      <c r="S456" s="163"/>
    </row>
    <row r="457" s="26" customFormat="1" ht="13.5">
      <c r="S457" s="163"/>
    </row>
    <row r="458" s="26" customFormat="1" ht="13.5">
      <c r="S458" s="163"/>
    </row>
    <row r="459" s="26" customFormat="1" ht="13.5">
      <c r="S459" s="163"/>
    </row>
    <row r="460" s="26" customFormat="1" ht="13.5">
      <c r="S460" s="163"/>
    </row>
    <row r="461" s="26" customFormat="1" ht="13.5">
      <c r="S461" s="163"/>
    </row>
    <row r="462" s="26" customFormat="1" ht="13.5">
      <c r="S462" s="163"/>
    </row>
    <row r="463" s="26" customFormat="1" ht="13.5">
      <c r="S463" s="163"/>
    </row>
    <row r="464" s="26" customFormat="1" ht="13.5">
      <c r="S464" s="163"/>
    </row>
    <row r="465" s="26" customFormat="1" ht="13.5">
      <c r="S465" s="163"/>
    </row>
    <row r="466" s="26" customFormat="1" ht="13.5">
      <c r="S466" s="163"/>
    </row>
    <row r="467" s="26" customFormat="1" ht="13.5">
      <c r="S467" s="163"/>
    </row>
    <row r="468" s="26" customFormat="1" ht="13.5">
      <c r="S468" s="163"/>
    </row>
    <row r="469" s="26" customFormat="1" ht="13.5">
      <c r="S469" s="163"/>
    </row>
    <row r="470" s="26" customFormat="1" ht="13.5">
      <c r="S470" s="163"/>
    </row>
    <row r="471" s="26" customFormat="1" ht="13.5">
      <c r="S471" s="163"/>
    </row>
    <row r="472" s="26" customFormat="1" ht="13.5">
      <c r="S472" s="163"/>
    </row>
    <row r="473" s="26" customFormat="1" ht="13.5">
      <c r="S473" s="163"/>
    </row>
    <row r="474" s="26" customFormat="1" ht="13.5">
      <c r="S474" s="163"/>
    </row>
    <row r="475" s="26" customFormat="1" ht="13.5">
      <c r="S475" s="163"/>
    </row>
    <row r="476" s="26" customFormat="1" ht="13.5">
      <c r="S476" s="163"/>
    </row>
    <row r="477" s="26" customFormat="1" ht="13.5">
      <c r="S477" s="163"/>
    </row>
    <row r="478" s="26" customFormat="1" ht="13.5">
      <c r="S478" s="163"/>
    </row>
    <row r="479" s="26" customFormat="1" ht="13.5">
      <c r="S479" s="163"/>
    </row>
    <row r="480" s="26" customFormat="1" ht="13.5">
      <c r="S480" s="163"/>
    </row>
    <row r="481" s="26" customFormat="1" ht="13.5">
      <c r="S481" s="163"/>
    </row>
    <row r="482" s="26" customFormat="1" ht="13.5">
      <c r="S482" s="163"/>
    </row>
    <row r="483" s="26" customFormat="1" ht="13.5">
      <c r="S483" s="163"/>
    </row>
    <row r="484" s="26" customFormat="1" ht="13.5">
      <c r="S484" s="163"/>
    </row>
    <row r="485" s="26" customFormat="1" ht="13.5">
      <c r="S485" s="163"/>
    </row>
    <row r="486" s="26" customFormat="1" ht="13.5">
      <c r="S486" s="163"/>
    </row>
    <row r="487" s="26" customFormat="1" ht="13.5">
      <c r="S487" s="163"/>
    </row>
    <row r="488" s="26" customFormat="1" ht="13.5">
      <c r="S488" s="163"/>
    </row>
    <row r="489" s="26" customFormat="1" ht="13.5">
      <c r="S489" s="163"/>
    </row>
    <row r="490" s="26" customFormat="1" ht="13.5">
      <c r="S490" s="163"/>
    </row>
    <row r="491" s="26" customFormat="1" ht="13.5">
      <c r="S491" s="163"/>
    </row>
    <row r="492" s="26" customFormat="1" ht="13.5">
      <c r="S492" s="163"/>
    </row>
    <row r="493" s="26" customFormat="1" ht="13.5">
      <c r="S493" s="163"/>
    </row>
    <row r="494" s="26" customFormat="1" ht="13.5">
      <c r="S494" s="163"/>
    </row>
    <row r="495" s="26" customFormat="1" ht="13.5">
      <c r="S495" s="163"/>
    </row>
    <row r="496" s="26" customFormat="1" ht="13.5">
      <c r="S496" s="163"/>
    </row>
    <row r="497" s="26" customFormat="1" ht="13.5">
      <c r="S497" s="163"/>
    </row>
    <row r="498" s="26" customFormat="1" ht="13.5">
      <c r="S498" s="163"/>
    </row>
    <row r="499" s="26" customFormat="1" ht="13.5">
      <c r="S499" s="163"/>
    </row>
    <row r="500" s="26" customFormat="1" ht="13.5">
      <c r="S500" s="163"/>
    </row>
    <row r="501" s="26" customFormat="1" ht="13.5">
      <c r="S501" s="163"/>
    </row>
    <row r="502" s="26" customFormat="1" ht="13.5">
      <c r="S502" s="163"/>
    </row>
    <row r="503" s="26" customFormat="1" ht="13.5">
      <c r="S503" s="163"/>
    </row>
    <row r="504" s="26" customFormat="1" ht="13.5">
      <c r="S504" s="163"/>
    </row>
    <row r="505" s="26" customFormat="1" ht="13.5">
      <c r="S505" s="163"/>
    </row>
    <row r="506" s="26" customFormat="1" ht="13.5">
      <c r="S506" s="163"/>
    </row>
    <row r="507" s="26" customFormat="1" ht="13.5">
      <c r="S507" s="163"/>
    </row>
    <row r="508" s="26" customFormat="1" ht="13.5">
      <c r="S508" s="163"/>
    </row>
    <row r="509" s="26" customFormat="1" ht="13.5">
      <c r="S509" s="163"/>
    </row>
    <row r="510" s="26" customFormat="1" ht="13.5">
      <c r="S510" s="163"/>
    </row>
    <row r="511" s="26" customFormat="1" ht="13.5">
      <c r="S511" s="163"/>
    </row>
    <row r="512" s="26" customFormat="1" ht="13.5">
      <c r="S512" s="163"/>
    </row>
    <row r="513" s="26" customFormat="1" ht="13.5">
      <c r="S513" s="163"/>
    </row>
    <row r="514" s="26" customFormat="1" ht="13.5">
      <c r="S514" s="163"/>
    </row>
    <row r="515" s="26" customFormat="1" ht="13.5">
      <c r="S515" s="163"/>
    </row>
    <row r="516" s="26" customFormat="1" ht="13.5">
      <c r="S516" s="163"/>
    </row>
    <row r="517" s="26" customFormat="1" ht="13.5">
      <c r="S517" s="163"/>
    </row>
    <row r="518" s="26" customFormat="1" ht="13.5">
      <c r="S518" s="163"/>
    </row>
    <row r="519" s="26" customFormat="1" ht="13.5">
      <c r="S519" s="163"/>
    </row>
    <row r="520" s="26" customFormat="1" ht="13.5">
      <c r="S520" s="163"/>
    </row>
    <row r="521" s="26" customFormat="1" ht="13.5">
      <c r="S521" s="163"/>
    </row>
    <row r="522" s="26" customFormat="1" ht="13.5">
      <c r="S522" s="163"/>
    </row>
    <row r="523" s="26" customFormat="1" ht="13.5">
      <c r="S523" s="163"/>
    </row>
    <row r="524" s="26" customFormat="1" ht="13.5">
      <c r="S524" s="163"/>
    </row>
    <row r="525" s="26" customFormat="1" ht="13.5">
      <c r="S525" s="163"/>
    </row>
    <row r="526" s="26" customFormat="1" ht="13.5">
      <c r="S526" s="163"/>
    </row>
    <row r="527" s="26" customFormat="1" ht="13.5">
      <c r="S527" s="163"/>
    </row>
    <row r="528" s="26" customFormat="1" ht="13.5">
      <c r="S528" s="163"/>
    </row>
    <row r="529" s="26" customFormat="1" ht="13.5">
      <c r="S529" s="163"/>
    </row>
    <row r="530" s="26" customFormat="1" ht="13.5">
      <c r="S530" s="163"/>
    </row>
    <row r="531" s="26" customFormat="1" ht="13.5">
      <c r="S531" s="163"/>
    </row>
    <row r="532" s="26" customFormat="1" ht="13.5">
      <c r="S532" s="163"/>
    </row>
    <row r="533" s="26" customFormat="1" ht="13.5">
      <c r="S533" s="163"/>
    </row>
    <row r="534" s="26" customFormat="1" ht="13.5">
      <c r="S534" s="163"/>
    </row>
    <row r="535" s="26" customFormat="1" ht="13.5">
      <c r="S535" s="163"/>
    </row>
    <row r="536" s="26" customFormat="1" ht="13.5">
      <c r="S536" s="163"/>
    </row>
    <row r="537" s="26" customFormat="1" ht="13.5">
      <c r="S537" s="163"/>
    </row>
    <row r="538" s="26" customFormat="1" ht="13.5">
      <c r="S538" s="163"/>
    </row>
    <row r="539" s="26" customFormat="1" ht="13.5">
      <c r="S539" s="163"/>
    </row>
    <row r="540" s="26" customFormat="1" ht="13.5">
      <c r="S540" s="163"/>
    </row>
    <row r="541" s="26" customFormat="1" ht="13.5">
      <c r="S541" s="163"/>
    </row>
    <row r="542" s="26" customFormat="1" ht="13.5">
      <c r="S542" s="163"/>
    </row>
    <row r="543" s="26" customFormat="1" ht="13.5">
      <c r="S543" s="163"/>
    </row>
    <row r="544" s="26" customFormat="1" ht="13.5">
      <c r="S544" s="163"/>
    </row>
    <row r="545" s="26" customFormat="1" ht="13.5">
      <c r="S545" s="163"/>
    </row>
    <row r="546" s="26" customFormat="1" ht="13.5">
      <c r="S546" s="163"/>
    </row>
    <row r="547" s="26" customFormat="1" ht="13.5">
      <c r="S547" s="163"/>
    </row>
    <row r="548" s="26" customFormat="1" ht="13.5">
      <c r="S548" s="163"/>
    </row>
    <row r="549" s="26" customFormat="1" ht="13.5">
      <c r="S549" s="163"/>
    </row>
    <row r="550" s="26" customFormat="1" ht="13.5">
      <c r="S550" s="163"/>
    </row>
    <row r="551" s="26" customFormat="1" ht="13.5">
      <c r="S551" s="163"/>
    </row>
    <row r="552" s="26" customFormat="1" ht="13.5">
      <c r="S552" s="163"/>
    </row>
    <row r="553" s="26" customFormat="1" ht="13.5">
      <c r="S553" s="163"/>
    </row>
    <row r="554" s="26" customFormat="1" ht="13.5">
      <c r="S554" s="163"/>
    </row>
    <row r="555" s="26" customFormat="1" ht="13.5">
      <c r="S555" s="163"/>
    </row>
    <row r="556" s="26" customFormat="1" ht="13.5">
      <c r="S556" s="163"/>
    </row>
    <row r="557" s="26" customFormat="1" ht="13.5">
      <c r="S557" s="163"/>
    </row>
    <row r="558" s="26" customFormat="1" ht="13.5">
      <c r="S558" s="163"/>
    </row>
    <row r="559" s="26" customFormat="1" ht="13.5">
      <c r="S559" s="163"/>
    </row>
    <row r="560" s="26" customFormat="1" ht="13.5">
      <c r="S560" s="163"/>
    </row>
    <row r="561" s="26" customFormat="1" ht="13.5">
      <c r="S561" s="163"/>
    </row>
    <row r="562" s="26" customFormat="1" ht="13.5">
      <c r="S562" s="163"/>
    </row>
    <row r="563" s="26" customFormat="1" ht="13.5">
      <c r="S563" s="163"/>
    </row>
    <row r="564" s="26" customFormat="1" ht="13.5">
      <c r="S564" s="163"/>
    </row>
    <row r="565" s="26" customFormat="1" ht="13.5">
      <c r="S565" s="163"/>
    </row>
    <row r="566" s="26" customFormat="1" ht="13.5">
      <c r="S566" s="163"/>
    </row>
    <row r="567" s="26" customFormat="1" ht="13.5">
      <c r="S567" s="163"/>
    </row>
    <row r="568" s="26" customFormat="1" ht="13.5">
      <c r="S568" s="163"/>
    </row>
    <row r="569" s="26" customFormat="1" ht="13.5">
      <c r="S569" s="163"/>
    </row>
    <row r="570" s="26" customFormat="1" ht="13.5">
      <c r="S570" s="163"/>
    </row>
    <row r="571" s="26" customFormat="1" ht="13.5">
      <c r="S571" s="163"/>
    </row>
    <row r="572" s="26" customFormat="1" ht="13.5">
      <c r="S572" s="163"/>
    </row>
    <row r="573" s="26" customFormat="1" ht="13.5">
      <c r="S573" s="163"/>
    </row>
    <row r="574" s="26" customFormat="1" ht="13.5">
      <c r="S574" s="163"/>
    </row>
    <row r="575" s="26" customFormat="1" ht="13.5">
      <c r="S575" s="163"/>
    </row>
    <row r="576" s="26" customFormat="1" ht="13.5">
      <c r="S576" s="163"/>
    </row>
    <row r="577" s="26" customFormat="1" ht="13.5">
      <c r="S577" s="163"/>
    </row>
    <row r="578" s="26" customFormat="1" ht="13.5">
      <c r="S578" s="163"/>
    </row>
    <row r="579" s="26" customFormat="1" ht="13.5">
      <c r="S579" s="163"/>
    </row>
    <row r="580" s="26" customFormat="1" ht="13.5">
      <c r="S580" s="163"/>
    </row>
    <row r="581" s="26" customFormat="1" ht="13.5">
      <c r="S581" s="163"/>
    </row>
    <row r="582" s="26" customFormat="1" ht="13.5">
      <c r="S582" s="163"/>
    </row>
    <row r="583" s="26" customFormat="1" ht="13.5">
      <c r="S583" s="163"/>
    </row>
    <row r="584" s="26" customFormat="1" ht="13.5">
      <c r="S584" s="163"/>
    </row>
    <row r="585" s="26" customFormat="1" ht="13.5">
      <c r="S585" s="163"/>
    </row>
    <row r="586" s="26" customFormat="1" ht="13.5">
      <c r="S586" s="163"/>
    </row>
    <row r="587" s="26" customFormat="1" ht="13.5">
      <c r="S587" s="163"/>
    </row>
    <row r="588" s="26" customFormat="1" ht="13.5">
      <c r="S588" s="163"/>
    </row>
    <row r="589" s="26" customFormat="1" ht="13.5">
      <c r="S589" s="163"/>
    </row>
    <row r="590" s="26" customFormat="1" ht="13.5">
      <c r="S590" s="163"/>
    </row>
    <row r="591" s="26" customFormat="1" ht="13.5">
      <c r="S591" s="163"/>
    </row>
    <row r="592" s="26" customFormat="1" ht="13.5">
      <c r="S592" s="163"/>
    </row>
    <row r="593" s="26" customFormat="1" ht="13.5">
      <c r="S593" s="163"/>
    </row>
    <row r="594" s="26" customFormat="1" ht="13.5">
      <c r="S594" s="163"/>
    </row>
    <row r="595" s="26" customFormat="1" ht="13.5">
      <c r="S595" s="163"/>
    </row>
    <row r="596" s="26" customFormat="1" ht="13.5">
      <c r="S596" s="163"/>
    </row>
    <row r="597" s="26" customFormat="1" ht="13.5">
      <c r="S597" s="163"/>
    </row>
    <row r="598" s="26" customFormat="1" ht="13.5">
      <c r="S598" s="163"/>
    </row>
    <row r="599" s="26" customFormat="1" ht="13.5">
      <c r="S599" s="163"/>
    </row>
    <row r="600" s="26" customFormat="1" ht="13.5">
      <c r="S600" s="163"/>
    </row>
    <row r="601" s="26" customFormat="1" ht="13.5">
      <c r="S601" s="163"/>
    </row>
    <row r="602" s="26" customFormat="1" ht="13.5">
      <c r="S602" s="163"/>
    </row>
    <row r="603" s="26" customFormat="1" ht="13.5">
      <c r="S603" s="163"/>
    </row>
    <row r="604" s="26" customFormat="1" ht="13.5">
      <c r="S604" s="163"/>
    </row>
    <row r="605" s="26" customFormat="1" ht="13.5">
      <c r="S605" s="163"/>
    </row>
    <row r="606" s="26" customFormat="1" ht="13.5">
      <c r="S606" s="163"/>
    </row>
    <row r="607" s="26" customFormat="1" ht="13.5">
      <c r="S607" s="163"/>
    </row>
    <row r="608" s="26" customFormat="1" ht="13.5">
      <c r="S608" s="163"/>
    </row>
    <row r="609" s="26" customFormat="1" ht="13.5">
      <c r="S609" s="163"/>
    </row>
    <row r="610" s="26" customFormat="1" ht="13.5">
      <c r="S610" s="163"/>
    </row>
    <row r="611" s="26" customFormat="1" ht="13.5">
      <c r="S611" s="163"/>
    </row>
    <row r="612" s="26" customFormat="1" ht="13.5">
      <c r="S612" s="163"/>
    </row>
    <row r="613" s="26" customFormat="1" ht="13.5">
      <c r="S613" s="163"/>
    </row>
    <row r="614" s="26" customFormat="1" ht="13.5">
      <c r="S614" s="163"/>
    </row>
    <row r="615" s="26" customFormat="1" ht="13.5">
      <c r="S615" s="163"/>
    </row>
    <row r="616" s="26" customFormat="1" ht="13.5">
      <c r="S616" s="163"/>
    </row>
    <row r="617" s="26" customFormat="1" ht="13.5">
      <c r="S617" s="163"/>
    </row>
    <row r="618" s="26" customFormat="1" ht="13.5">
      <c r="S618" s="163"/>
    </row>
    <row r="619" s="26" customFormat="1" ht="13.5">
      <c r="S619" s="163"/>
    </row>
    <row r="620" s="26" customFormat="1" ht="13.5">
      <c r="S620" s="163"/>
    </row>
    <row r="621" s="26" customFormat="1" ht="13.5">
      <c r="S621" s="163"/>
    </row>
    <row r="622" s="26" customFormat="1" ht="13.5">
      <c r="S622" s="163"/>
    </row>
    <row r="623" s="26" customFormat="1" ht="13.5">
      <c r="S623" s="163"/>
    </row>
    <row r="624" s="26" customFormat="1" ht="13.5">
      <c r="S624" s="163"/>
    </row>
    <row r="625" s="26" customFormat="1" ht="13.5">
      <c r="S625" s="163"/>
    </row>
    <row r="626" s="26" customFormat="1" ht="13.5">
      <c r="S626" s="163"/>
    </row>
    <row r="627" s="26" customFormat="1" ht="13.5">
      <c r="S627" s="163"/>
    </row>
    <row r="628" s="26" customFormat="1" ht="13.5">
      <c r="S628" s="163"/>
    </row>
    <row r="629" s="26" customFormat="1" ht="13.5">
      <c r="S629" s="163"/>
    </row>
    <row r="630" s="26" customFormat="1" ht="13.5">
      <c r="S630" s="163"/>
    </row>
    <row r="631" s="26" customFormat="1" ht="13.5">
      <c r="S631" s="163"/>
    </row>
    <row r="632" s="26" customFormat="1" ht="13.5">
      <c r="S632" s="163"/>
    </row>
    <row r="633" s="26" customFormat="1" ht="13.5">
      <c r="S633" s="163"/>
    </row>
    <row r="634" s="26" customFormat="1" ht="13.5">
      <c r="S634" s="163"/>
    </row>
    <row r="635" s="26" customFormat="1" ht="13.5">
      <c r="S635" s="163"/>
    </row>
    <row r="636" s="26" customFormat="1" ht="13.5">
      <c r="S636" s="163"/>
    </row>
    <row r="637" s="26" customFormat="1" ht="13.5">
      <c r="S637" s="163"/>
    </row>
    <row r="638" s="26" customFormat="1" ht="13.5">
      <c r="S638" s="163"/>
    </row>
    <row r="639" s="26" customFormat="1" ht="13.5">
      <c r="S639" s="163"/>
    </row>
    <row r="640" s="26" customFormat="1" ht="13.5">
      <c r="S640" s="163"/>
    </row>
    <row r="641" s="26" customFormat="1" ht="13.5">
      <c r="S641" s="163"/>
    </row>
    <row r="642" s="26" customFormat="1" ht="13.5">
      <c r="S642" s="163"/>
    </row>
    <row r="643" s="26" customFormat="1" ht="13.5">
      <c r="S643" s="163"/>
    </row>
    <row r="644" s="26" customFormat="1" ht="13.5">
      <c r="S644" s="163"/>
    </row>
    <row r="645" s="26" customFormat="1" ht="13.5">
      <c r="S645" s="163"/>
    </row>
    <row r="646" s="26" customFormat="1" ht="13.5">
      <c r="S646" s="163"/>
    </row>
    <row r="647" s="26" customFormat="1" ht="13.5">
      <c r="S647" s="163"/>
    </row>
    <row r="648" s="26" customFormat="1" ht="13.5">
      <c r="S648" s="163"/>
    </row>
    <row r="649" s="26" customFormat="1" ht="13.5">
      <c r="S649" s="163"/>
    </row>
    <row r="650" s="26" customFormat="1" ht="13.5">
      <c r="S650" s="163"/>
    </row>
    <row r="651" s="26" customFormat="1" ht="13.5">
      <c r="S651" s="163"/>
    </row>
    <row r="652" s="26" customFormat="1" ht="13.5">
      <c r="S652" s="163"/>
    </row>
    <row r="653" s="26" customFormat="1" ht="13.5">
      <c r="S653" s="163"/>
    </row>
    <row r="654" s="26" customFormat="1" ht="13.5">
      <c r="S654" s="163"/>
    </row>
    <row r="655" s="26" customFormat="1" ht="13.5">
      <c r="S655" s="163"/>
    </row>
    <row r="656" s="26" customFormat="1" ht="13.5">
      <c r="S656" s="163"/>
    </row>
    <row r="657" s="26" customFormat="1" ht="13.5">
      <c r="S657" s="163"/>
    </row>
    <row r="658" s="26" customFormat="1" ht="13.5">
      <c r="S658" s="163"/>
    </row>
    <row r="659" s="26" customFormat="1" ht="13.5">
      <c r="S659" s="163"/>
    </row>
    <row r="660" s="26" customFormat="1" ht="13.5">
      <c r="S660" s="163"/>
    </row>
    <row r="661" s="26" customFormat="1" ht="13.5">
      <c r="S661" s="163"/>
    </row>
    <row r="662" s="26" customFormat="1" ht="13.5">
      <c r="S662" s="163"/>
    </row>
    <row r="663" s="26" customFormat="1" ht="13.5">
      <c r="S663" s="163"/>
    </row>
    <row r="664" s="26" customFormat="1" ht="13.5">
      <c r="S664" s="163"/>
    </row>
    <row r="665" s="26" customFormat="1" ht="13.5">
      <c r="S665" s="163"/>
    </row>
    <row r="666" s="26" customFormat="1" ht="13.5">
      <c r="S666" s="163"/>
    </row>
    <row r="667" s="26" customFormat="1" ht="13.5">
      <c r="S667" s="163"/>
    </row>
    <row r="668" s="26" customFormat="1" ht="13.5">
      <c r="S668" s="163"/>
    </row>
    <row r="669" s="26" customFormat="1" ht="13.5">
      <c r="S669" s="163"/>
    </row>
    <row r="670" s="26" customFormat="1" ht="13.5">
      <c r="S670" s="163"/>
    </row>
    <row r="671" s="26" customFormat="1" ht="13.5">
      <c r="S671" s="163"/>
    </row>
    <row r="672" s="26" customFormat="1" ht="13.5">
      <c r="S672" s="163"/>
    </row>
    <row r="673" s="26" customFormat="1" ht="13.5">
      <c r="S673" s="163"/>
    </row>
    <row r="674" s="26" customFormat="1" ht="13.5">
      <c r="S674" s="163"/>
    </row>
    <row r="675" s="26" customFormat="1" ht="13.5">
      <c r="S675" s="163"/>
    </row>
    <row r="676" s="26" customFormat="1" ht="13.5">
      <c r="S676" s="163"/>
    </row>
    <row r="677" s="26" customFormat="1" ht="13.5">
      <c r="S677" s="163"/>
    </row>
    <row r="678" s="26" customFormat="1" ht="13.5">
      <c r="S678" s="163"/>
    </row>
    <row r="679" s="26" customFormat="1" ht="13.5">
      <c r="S679" s="163"/>
    </row>
    <row r="680" s="26" customFormat="1" ht="13.5">
      <c r="S680" s="163"/>
    </row>
    <row r="681" s="26" customFormat="1" ht="13.5">
      <c r="S681" s="163"/>
    </row>
    <row r="682" s="26" customFormat="1" ht="13.5">
      <c r="S682" s="163"/>
    </row>
    <row r="683" s="26" customFormat="1" ht="13.5">
      <c r="S683" s="163"/>
    </row>
    <row r="684" s="26" customFormat="1" ht="13.5">
      <c r="S684" s="163"/>
    </row>
    <row r="685" s="26" customFormat="1" ht="13.5">
      <c r="S685" s="163"/>
    </row>
    <row r="686" s="26" customFormat="1" ht="13.5">
      <c r="S686" s="163"/>
    </row>
    <row r="687" s="26" customFormat="1" ht="13.5">
      <c r="S687" s="163"/>
    </row>
    <row r="688" s="26" customFormat="1" ht="13.5">
      <c r="S688" s="163"/>
    </row>
    <row r="689" s="26" customFormat="1" ht="13.5">
      <c r="S689" s="163"/>
    </row>
    <row r="690" s="26" customFormat="1" ht="13.5">
      <c r="S690" s="163"/>
    </row>
    <row r="691" s="26" customFormat="1" ht="13.5">
      <c r="S691" s="163"/>
    </row>
    <row r="692" s="26" customFormat="1" ht="13.5">
      <c r="S692" s="163"/>
    </row>
    <row r="693" s="26" customFormat="1" ht="13.5">
      <c r="S693" s="163"/>
    </row>
    <row r="694" s="26" customFormat="1" ht="13.5">
      <c r="S694" s="163"/>
    </row>
    <row r="695" s="26" customFormat="1" ht="13.5">
      <c r="S695" s="163"/>
    </row>
    <row r="696" s="26" customFormat="1" ht="13.5">
      <c r="S696" s="163"/>
    </row>
    <row r="697" s="26" customFormat="1" ht="13.5">
      <c r="S697" s="163"/>
    </row>
    <row r="698" s="26" customFormat="1" ht="13.5">
      <c r="S698" s="163"/>
    </row>
    <row r="699" s="26" customFormat="1" ht="13.5">
      <c r="S699" s="163"/>
    </row>
    <row r="700" s="26" customFormat="1" ht="13.5">
      <c r="S700" s="163"/>
    </row>
    <row r="701" s="26" customFormat="1" ht="13.5">
      <c r="S701" s="163"/>
    </row>
    <row r="702" s="26" customFormat="1" ht="13.5">
      <c r="S702" s="163"/>
    </row>
    <row r="703" s="26" customFormat="1" ht="13.5">
      <c r="S703" s="163"/>
    </row>
    <row r="704" s="26" customFormat="1" ht="13.5">
      <c r="S704" s="163"/>
    </row>
    <row r="705" s="26" customFormat="1" ht="13.5">
      <c r="S705" s="163"/>
    </row>
    <row r="706" s="26" customFormat="1" ht="13.5">
      <c r="S706" s="163"/>
    </row>
    <row r="707" s="26" customFormat="1" ht="13.5">
      <c r="S707" s="163"/>
    </row>
    <row r="708" s="26" customFormat="1" ht="13.5">
      <c r="S708" s="163"/>
    </row>
    <row r="709" s="26" customFormat="1" ht="13.5">
      <c r="S709" s="163"/>
    </row>
    <row r="710" s="26" customFormat="1" ht="13.5">
      <c r="S710" s="163"/>
    </row>
    <row r="711" s="26" customFormat="1" ht="13.5">
      <c r="S711" s="163"/>
    </row>
    <row r="712" s="26" customFormat="1" ht="13.5">
      <c r="S712" s="163"/>
    </row>
    <row r="713" s="26" customFormat="1" ht="13.5">
      <c r="S713" s="163"/>
    </row>
    <row r="714" s="26" customFormat="1" ht="13.5">
      <c r="S714" s="163"/>
    </row>
    <row r="715" s="26" customFormat="1" ht="13.5">
      <c r="S715" s="163"/>
    </row>
    <row r="716" s="26" customFormat="1" ht="13.5">
      <c r="S716" s="163"/>
    </row>
    <row r="717" s="26" customFormat="1" ht="13.5">
      <c r="S717" s="163"/>
    </row>
    <row r="718" s="26" customFormat="1" ht="13.5">
      <c r="S718" s="163"/>
    </row>
    <row r="719" s="26" customFormat="1" ht="13.5">
      <c r="S719" s="163"/>
    </row>
    <row r="720" s="26" customFormat="1" ht="13.5">
      <c r="S720" s="163"/>
    </row>
    <row r="721" s="26" customFormat="1" ht="13.5">
      <c r="S721" s="163"/>
    </row>
    <row r="722" s="26" customFormat="1" ht="13.5">
      <c r="S722" s="163"/>
    </row>
    <row r="723" s="26" customFormat="1" ht="13.5">
      <c r="S723" s="163"/>
    </row>
    <row r="724" s="26" customFormat="1" ht="13.5">
      <c r="S724" s="163"/>
    </row>
    <row r="725" s="26" customFormat="1" ht="13.5">
      <c r="S725" s="163"/>
    </row>
    <row r="726" s="26" customFormat="1" ht="13.5">
      <c r="S726" s="163"/>
    </row>
    <row r="727" s="26" customFormat="1" ht="13.5">
      <c r="S727" s="163"/>
    </row>
    <row r="728" s="26" customFormat="1" ht="13.5">
      <c r="S728" s="163"/>
    </row>
    <row r="729" s="26" customFormat="1" ht="13.5">
      <c r="S729" s="163"/>
    </row>
    <row r="730" s="26" customFormat="1" ht="13.5">
      <c r="S730" s="163"/>
    </row>
    <row r="731" s="26" customFormat="1" ht="13.5">
      <c r="S731" s="163"/>
    </row>
    <row r="732" s="26" customFormat="1" ht="13.5">
      <c r="S732" s="163"/>
    </row>
    <row r="733" s="26" customFormat="1" ht="13.5">
      <c r="S733" s="163"/>
    </row>
    <row r="734" s="26" customFormat="1" ht="13.5">
      <c r="S734" s="163"/>
    </row>
    <row r="735" s="26" customFormat="1" ht="13.5">
      <c r="S735" s="163"/>
    </row>
    <row r="736" s="26" customFormat="1" ht="13.5">
      <c r="S736" s="163"/>
    </row>
    <row r="737" s="26" customFormat="1" ht="13.5">
      <c r="S737" s="163"/>
    </row>
    <row r="738" s="26" customFormat="1" ht="13.5">
      <c r="S738" s="163"/>
    </row>
    <row r="739" s="26" customFormat="1" ht="13.5">
      <c r="S739" s="163"/>
    </row>
    <row r="740" s="26" customFormat="1" ht="13.5">
      <c r="S740" s="163"/>
    </row>
    <row r="741" s="26" customFormat="1" ht="13.5">
      <c r="S741" s="163"/>
    </row>
    <row r="742" s="26" customFormat="1" ht="13.5">
      <c r="S742" s="163"/>
    </row>
    <row r="743" s="26" customFormat="1" ht="13.5">
      <c r="S743" s="163"/>
    </row>
    <row r="744" s="26" customFormat="1" ht="13.5">
      <c r="S744" s="163"/>
    </row>
    <row r="745" s="26" customFormat="1" ht="13.5">
      <c r="S745" s="163"/>
    </row>
    <row r="746" s="26" customFormat="1" ht="13.5">
      <c r="S746" s="163"/>
    </row>
    <row r="747" s="26" customFormat="1" ht="13.5">
      <c r="S747" s="163"/>
    </row>
    <row r="748" s="26" customFormat="1" ht="13.5">
      <c r="S748" s="163"/>
    </row>
    <row r="749" s="26" customFormat="1" ht="13.5">
      <c r="S749" s="163"/>
    </row>
    <row r="750" s="26" customFormat="1" ht="13.5">
      <c r="S750" s="163"/>
    </row>
    <row r="751" s="26" customFormat="1" ht="13.5">
      <c r="S751" s="163"/>
    </row>
    <row r="752" s="26" customFormat="1" ht="13.5">
      <c r="S752" s="163"/>
    </row>
    <row r="753" s="26" customFormat="1" ht="13.5">
      <c r="S753" s="163"/>
    </row>
    <row r="754" s="26" customFormat="1" ht="13.5">
      <c r="S754" s="163"/>
    </row>
    <row r="755" s="26" customFormat="1" ht="13.5">
      <c r="S755" s="163"/>
    </row>
    <row r="756" s="26" customFormat="1" ht="13.5">
      <c r="S756" s="163"/>
    </row>
    <row r="757" s="26" customFormat="1" ht="13.5">
      <c r="S757" s="163"/>
    </row>
    <row r="758" s="26" customFormat="1" ht="13.5">
      <c r="S758" s="163"/>
    </row>
    <row r="759" s="26" customFormat="1" ht="13.5">
      <c r="S759" s="163"/>
    </row>
    <row r="760" s="26" customFormat="1" ht="13.5">
      <c r="S760" s="163"/>
    </row>
    <row r="761" s="26" customFormat="1" ht="13.5">
      <c r="S761" s="163"/>
    </row>
    <row r="762" s="26" customFormat="1" ht="13.5">
      <c r="S762" s="163"/>
    </row>
    <row r="763" s="26" customFormat="1" ht="13.5">
      <c r="S763" s="163"/>
    </row>
    <row r="764" s="26" customFormat="1" ht="13.5">
      <c r="S764" s="163"/>
    </row>
    <row r="765" s="26" customFormat="1" ht="13.5">
      <c r="S765" s="163"/>
    </row>
    <row r="766" s="26" customFormat="1" ht="13.5">
      <c r="S766" s="163"/>
    </row>
    <row r="767" s="26" customFormat="1" ht="13.5">
      <c r="S767" s="163"/>
    </row>
    <row r="768" s="26" customFormat="1" ht="13.5">
      <c r="S768" s="163"/>
    </row>
    <row r="769" s="26" customFormat="1" ht="13.5">
      <c r="S769" s="163"/>
    </row>
    <row r="770" s="26" customFormat="1" ht="13.5">
      <c r="S770" s="163"/>
    </row>
    <row r="771" s="26" customFormat="1" ht="13.5">
      <c r="S771" s="163"/>
    </row>
    <row r="772" s="26" customFormat="1" ht="13.5">
      <c r="S772" s="163"/>
    </row>
    <row r="773" s="26" customFormat="1" ht="13.5">
      <c r="S773" s="163"/>
    </row>
    <row r="774" s="26" customFormat="1" ht="13.5">
      <c r="S774" s="163"/>
    </row>
    <row r="775" s="26" customFormat="1" ht="13.5">
      <c r="S775" s="163"/>
    </row>
    <row r="776" s="26" customFormat="1" ht="13.5">
      <c r="S776" s="163"/>
    </row>
    <row r="777" s="26" customFormat="1" ht="13.5">
      <c r="S777" s="163"/>
    </row>
    <row r="778" s="26" customFormat="1" ht="13.5">
      <c r="S778" s="163"/>
    </row>
    <row r="779" s="26" customFormat="1" ht="13.5">
      <c r="S779" s="163"/>
    </row>
    <row r="780" s="26" customFormat="1" ht="13.5">
      <c r="S780" s="163"/>
    </row>
    <row r="781" s="26" customFormat="1" ht="13.5">
      <c r="S781" s="163"/>
    </row>
    <row r="782" s="26" customFormat="1" ht="13.5">
      <c r="S782" s="163"/>
    </row>
    <row r="783" s="26" customFormat="1" ht="13.5">
      <c r="S783" s="163"/>
    </row>
    <row r="784" s="26" customFormat="1" ht="13.5">
      <c r="S784" s="163"/>
    </row>
    <row r="785" s="26" customFormat="1" ht="13.5">
      <c r="S785" s="163"/>
    </row>
    <row r="786" s="26" customFormat="1" ht="13.5">
      <c r="S786" s="163"/>
    </row>
    <row r="787" s="26" customFormat="1" ht="13.5">
      <c r="S787" s="163"/>
    </row>
    <row r="788" s="26" customFormat="1" ht="13.5">
      <c r="S788" s="163"/>
    </row>
    <row r="789" s="26" customFormat="1" ht="13.5">
      <c r="S789" s="163"/>
    </row>
    <row r="790" s="26" customFormat="1" ht="13.5">
      <c r="S790" s="163"/>
    </row>
    <row r="791" s="26" customFormat="1" ht="13.5">
      <c r="S791" s="163"/>
    </row>
    <row r="792" s="26" customFormat="1" ht="13.5">
      <c r="S792" s="163"/>
    </row>
    <row r="793" s="26" customFormat="1" ht="13.5">
      <c r="S793" s="163"/>
    </row>
    <row r="794" s="26" customFormat="1" ht="13.5">
      <c r="S794" s="163"/>
    </row>
    <row r="795" s="26" customFormat="1" ht="13.5">
      <c r="S795" s="163"/>
    </row>
    <row r="796" s="26" customFormat="1" ht="13.5">
      <c r="S796" s="163"/>
    </row>
    <row r="797" s="26" customFormat="1" ht="13.5">
      <c r="S797" s="163"/>
    </row>
    <row r="798" s="26" customFormat="1" ht="13.5">
      <c r="S798" s="163"/>
    </row>
    <row r="799" s="26" customFormat="1" ht="13.5">
      <c r="S799" s="163"/>
    </row>
    <row r="800" s="26" customFormat="1" ht="13.5">
      <c r="S800" s="163"/>
    </row>
    <row r="801" s="26" customFormat="1" ht="13.5">
      <c r="S801" s="163"/>
    </row>
    <row r="802" s="26" customFormat="1" ht="13.5">
      <c r="S802" s="163"/>
    </row>
    <row r="803" s="26" customFormat="1" ht="13.5">
      <c r="S803" s="163"/>
    </row>
    <row r="804" s="26" customFormat="1" ht="13.5">
      <c r="S804" s="163"/>
    </row>
    <row r="805" s="26" customFormat="1" ht="13.5">
      <c r="S805" s="163"/>
    </row>
    <row r="806" s="26" customFormat="1" ht="13.5">
      <c r="S806" s="163"/>
    </row>
    <row r="807" s="26" customFormat="1" ht="13.5">
      <c r="S807" s="163"/>
    </row>
    <row r="808" s="26" customFormat="1" ht="13.5">
      <c r="S808" s="163"/>
    </row>
    <row r="809" s="26" customFormat="1" ht="13.5">
      <c r="S809" s="163"/>
    </row>
    <row r="810" s="26" customFormat="1" ht="13.5">
      <c r="S810" s="163"/>
    </row>
    <row r="811" s="26" customFormat="1" ht="13.5">
      <c r="S811" s="163"/>
    </row>
    <row r="812" s="26" customFormat="1" ht="13.5">
      <c r="S812" s="163"/>
    </row>
    <row r="813" s="26" customFormat="1" ht="13.5">
      <c r="S813" s="163"/>
    </row>
    <row r="814" s="26" customFormat="1" ht="13.5">
      <c r="S814" s="163"/>
    </row>
    <row r="815" s="26" customFormat="1" ht="13.5">
      <c r="S815" s="163"/>
    </row>
    <row r="816" s="26" customFormat="1" ht="13.5">
      <c r="S816" s="163"/>
    </row>
    <row r="817" s="26" customFormat="1" ht="13.5">
      <c r="S817" s="163"/>
    </row>
    <row r="818" s="26" customFormat="1" ht="13.5">
      <c r="S818" s="163"/>
    </row>
    <row r="819" s="26" customFormat="1" ht="13.5">
      <c r="S819" s="163"/>
    </row>
    <row r="820" s="26" customFormat="1" ht="13.5">
      <c r="S820" s="163"/>
    </row>
    <row r="821" s="26" customFormat="1" ht="13.5">
      <c r="S821" s="163"/>
    </row>
    <row r="822" s="26" customFormat="1" ht="13.5">
      <c r="S822" s="163"/>
    </row>
    <row r="823" s="26" customFormat="1" ht="13.5">
      <c r="S823" s="163"/>
    </row>
    <row r="824" s="26" customFormat="1" ht="13.5">
      <c r="S824" s="163"/>
    </row>
    <row r="825" s="26" customFormat="1" ht="13.5">
      <c r="S825" s="163"/>
    </row>
    <row r="826" s="26" customFormat="1" ht="13.5">
      <c r="S826" s="163"/>
    </row>
    <row r="827" s="26" customFormat="1" ht="13.5">
      <c r="S827" s="163"/>
    </row>
    <row r="828" s="26" customFormat="1" ht="13.5">
      <c r="S828" s="163"/>
    </row>
    <row r="829" s="26" customFormat="1" ht="13.5">
      <c r="S829" s="163"/>
    </row>
    <row r="830" s="26" customFormat="1" ht="13.5">
      <c r="S830" s="163"/>
    </row>
    <row r="831" s="26" customFormat="1" ht="13.5">
      <c r="S831" s="163"/>
    </row>
    <row r="832" s="26" customFormat="1" ht="13.5">
      <c r="S832" s="163"/>
    </row>
    <row r="833" s="26" customFormat="1" ht="13.5">
      <c r="S833" s="163"/>
    </row>
    <row r="834" s="26" customFormat="1" ht="13.5">
      <c r="S834" s="163"/>
    </row>
    <row r="835" s="26" customFormat="1" ht="13.5">
      <c r="S835" s="163"/>
    </row>
    <row r="836" s="26" customFormat="1" ht="13.5">
      <c r="S836" s="163"/>
    </row>
    <row r="837" s="26" customFormat="1" ht="13.5">
      <c r="S837" s="163"/>
    </row>
    <row r="838" s="26" customFormat="1" ht="13.5">
      <c r="S838" s="163"/>
    </row>
    <row r="839" s="26" customFormat="1" ht="13.5">
      <c r="S839" s="163"/>
    </row>
    <row r="840" s="26" customFormat="1" ht="13.5">
      <c r="S840" s="163"/>
    </row>
    <row r="841" s="26" customFormat="1" ht="13.5">
      <c r="S841" s="163"/>
    </row>
    <row r="842" s="26" customFormat="1" ht="13.5">
      <c r="S842" s="163"/>
    </row>
    <row r="843" s="26" customFormat="1" ht="13.5">
      <c r="S843" s="163"/>
    </row>
    <row r="844" s="26" customFormat="1" ht="13.5">
      <c r="S844" s="163"/>
    </row>
    <row r="845" s="26" customFormat="1" ht="13.5">
      <c r="S845" s="163"/>
    </row>
    <row r="846" s="26" customFormat="1" ht="13.5">
      <c r="S846" s="163"/>
    </row>
    <row r="847" s="26" customFormat="1" ht="13.5">
      <c r="S847" s="163"/>
    </row>
    <row r="848" s="26" customFormat="1" ht="13.5">
      <c r="S848" s="163"/>
    </row>
    <row r="849" s="26" customFormat="1" ht="13.5">
      <c r="S849" s="163"/>
    </row>
    <row r="850" s="26" customFormat="1" ht="13.5">
      <c r="S850" s="163"/>
    </row>
    <row r="851" s="26" customFormat="1" ht="13.5">
      <c r="S851" s="163"/>
    </row>
    <row r="852" s="26" customFormat="1" ht="13.5">
      <c r="S852" s="163"/>
    </row>
    <row r="853" s="26" customFormat="1" ht="13.5">
      <c r="S853" s="163"/>
    </row>
    <row r="854" s="26" customFormat="1" ht="13.5">
      <c r="S854" s="163"/>
    </row>
    <row r="855" s="26" customFormat="1" ht="13.5">
      <c r="S855" s="163"/>
    </row>
    <row r="856" s="26" customFormat="1" ht="13.5">
      <c r="S856" s="163"/>
    </row>
    <row r="857" s="26" customFormat="1" ht="13.5">
      <c r="S857" s="163"/>
    </row>
    <row r="858" s="26" customFormat="1" ht="13.5">
      <c r="S858" s="163"/>
    </row>
    <row r="859" s="26" customFormat="1" ht="13.5">
      <c r="S859" s="163"/>
    </row>
    <row r="860" s="26" customFormat="1" ht="13.5">
      <c r="S860" s="163"/>
    </row>
    <row r="861" s="26" customFormat="1" ht="13.5">
      <c r="S861" s="163"/>
    </row>
    <row r="862" s="26" customFormat="1" ht="13.5">
      <c r="S862" s="163"/>
    </row>
    <row r="863" s="26" customFormat="1" ht="13.5">
      <c r="S863" s="163"/>
    </row>
    <row r="864" s="26" customFormat="1" ht="13.5">
      <c r="S864" s="163"/>
    </row>
    <row r="865" s="26" customFormat="1" ht="13.5">
      <c r="S865" s="163"/>
    </row>
    <row r="866" s="26" customFormat="1" ht="13.5">
      <c r="S866" s="163"/>
    </row>
    <row r="867" s="26" customFormat="1" ht="13.5">
      <c r="S867" s="163"/>
    </row>
    <row r="868" s="26" customFormat="1" ht="13.5">
      <c r="S868" s="163"/>
    </row>
    <row r="869" s="26" customFormat="1" ht="13.5">
      <c r="S869" s="163"/>
    </row>
    <row r="870" s="26" customFormat="1" ht="13.5">
      <c r="S870" s="163"/>
    </row>
    <row r="871" s="26" customFormat="1" ht="13.5">
      <c r="S871" s="163"/>
    </row>
    <row r="872" s="26" customFormat="1" ht="13.5">
      <c r="S872" s="163"/>
    </row>
    <row r="873" s="26" customFormat="1" ht="13.5">
      <c r="S873" s="163"/>
    </row>
    <row r="874" s="26" customFormat="1" ht="13.5">
      <c r="S874" s="163"/>
    </row>
    <row r="875" s="26" customFormat="1" ht="13.5">
      <c r="S875" s="163"/>
    </row>
    <row r="876" s="26" customFormat="1" ht="13.5">
      <c r="S876" s="163"/>
    </row>
    <row r="877" s="26" customFormat="1" ht="13.5">
      <c r="S877" s="163"/>
    </row>
    <row r="878" s="26" customFormat="1" ht="13.5">
      <c r="S878" s="163"/>
    </row>
    <row r="879" s="26" customFormat="1" ht="13.5">
      <c r="S879" s="163"/>
    </row>
    <row r="880" s="26" customFormat="1" ht="13.5">
      <c r="S880" s="163"/>
    </row>
    <row r="881" s="26" customFormat="1" ht="13.5">
      <c r="S881" s="163"/>
    </row>
    <row r="882" s="26" customFormat="1" ht="13.5">
      <c r="S882" s="163"/>
    </row>
    <row r="883" s="26" customFormat="1" ht="13.5">
      <c r="S883" s="163"/>
    </row>
    <row r="884" s="26" customFormat="1" ht="13.5">
      <c r="S884" s="163"/>
    </row>
    <row r="885" s="26" customFormat="1" ht="13.5">
      <c r="S885" s="163"/>
    </row>
    <row r="886" spans="19:39" ht="13.5">
      <c r="S886" s="163"/>
      <c r="T886" s="26"/>
      <c r="U886" s="26"/>
      <c r="V886" s="26"/>
      <c r="W886" s="26"/>
      <c r="X886" s="26"/>
      <c r="AM886" s="26"/>
    </row>
  </sheetData>
  <sheetProtection/>
  <mergeCells count="78">
    <mergeCell ref="H32:J32"/>
    <mergeCell ref="A18:A19"/>
    <mergeCell ref="A1:R1"/>
    <mergeCell ref="M3:N3"/>
    <mergeCell ref="I3:J3"/>
    <mergeCell ref="E3:F3"/>
    <mergeCell ref="C3:D3"/>
    <mergeCell ref="G3:H3"/>
    <mergeCell ref="K3:L3"/>
    <mergeCell ref="I5:N5"/>
    <mergeCell ref="P34:Q34"/>
    <mergeCell ref="P35:Q35"/>
    <mergeCell ref="K32:L32"/>
    <mergeCell ref="C33:E33"/>
    <mergeCell ref="M35:O35"/>
    <mergeCell ref="C36:F36"/>
    <mergeCell ref="G36:N36"/>
    <mergeCell ref="H33:J33"/>
    <mergeCell ref="C32:E32"/>
    <mergeCell ref="F32:G32"/>
    <mergeCell ref="C13:R13"/>
    <mergeCell ref="A27:B27"/>
    <mergeCell ref="A25:B25"/>
    <mergeCell ref="Q18:R18"/>
    <mergeCell ref="C25:R25"/>
    <mergeCell ref="B19:E19"/>
    <mergeCell ref="L19:O19"/>
    <mergeCell ref="Q19:R19"/>
    <mergeCell ref="A15:B15"/>
    <mergeCell ref="B20:E20"/>
    <mergeCell ref="C14:M14"/>
    <mergeCell ref="B18:E18"/>
    <mergeCell ref="C6:O6"/>
    <mergeCell ref="C9:M9"/>
    <mergeCell ref="M8:N8"/>
    <mergeCell ref="C5:H5"/>
    <mergeCell ref="C8:D8"/>
    <mergeCell ref="E8:F8"/>
    <mergeCell ref="G8:H8"/>
    <mergeCell ref="K8:L8"/>
    <mergeCell ref="P6:R6"/>
    <mergeCell ref="C12:R12"/>
    <mergeCell ref="C11:I11"/>
    <mergeCell ref="C10:E10"/>
    <mergeCell ref="L10:N10"/>
    <mergeCell ref="F10:K10"/>
    <mergeCell ref="I8:J8"/>
    <mergeCell ref="C7:R7"/>
    <mergeCell ref="C26:I26"/>
    <mergeCell ref="F19:K19"/>
    <mergeCell ref="A5:B5"/>
    <mergeCell ref="A28:B28"/>
    <mergeCell ref="A11:B11"/>
    <mergeCell ref="A12:B12"/>
    <mergeCell ref="A13:B13"/>
    <mergeCell ref="A14:B14"/>
    <mergeCell ref="B22:R22"/>
    <mergeCell ref="B21:R21"/>
    <mergeCell ref="A39:B39"/>
    <mergeCell ref="C39:N39"/>
    <mergeCell ref="A29:B29"/>
    <mergeCell ref="K33:L33"/>
    <mergeCell ref="C34:L34"/>
    <mergeCell ref="A36:B36"/>
    <mergeCell ref="C35:L35"/>
    <mergeCell ref="A35:B35"/>
    <mergeCell ref="A34:B34"/>
    <mergeCell ref="M34:O34"/>
    <mergeCell ref="L18:O18"/>
    <mergeCell ref="C15:M15"/>
    <mergeCell ref="A26:B26"/>
    <mergeCell ref="A33:B33"/>
    <mergeCell ref="A32:B32"/>
    <mergeCell ref="F33:G33"/>
    <mergeCell ref="F18:K18"/>
    <mergeCell ref="C27:R27"/>
    <mergeCell ref="C28:M28"/>
    <mergeCell ref="C29:M29"/>
  </mergeCells>
  <dataValidations count="16">
    <dataValidation type="list" allowBlank="1" showInputMessage="1" showErrorMessage="1" sqref="I5:N5">
      <formula1>$AD$5:$AD$7</formula1>
    </dataValidation>
    <dataValidation type="list" allowBlank="1" showInputMessage="1" showErrorMessage="1" sqref="C32:E32 G3:H3">
      <formula1>$AE$32:$AE$44</formula1>
    </dataValidation>
    <dataValidation type="list" allowBlank="1" showInputMessage="1" showErrorMessage="1" sqref="H32:J32 K3:L3">
      <formula1>$AF$32:$AF$63</formula1>
    </dataValidation>
    <dataValidation type="list" allowBlank="1" showInputMessage="1" showErrorMessage="1" sqref="O32">
      <formula1>$AI$32:$AI$39</formula1>
    </dataValidation>
    <dataValidation type="list" allowBlank="1" showInputMessage="1" showErrorMessage="1" sqref="C33:E33">
      <formula1>$AG$32:$AG$56</formula1>
    </dataValidation>
    <dataValidation type="list" allowBlank="1" showInputMessage="1" showErrorMessage="1" sqref="H33:J33">
      <formula1>$AH$32:$AH$44</formula1>
    </dataValidation>
    <dataValidation type="list" allowBlank="1" showInputMessage="1" showErrorMessage="1" sqref="C34:L34">
      <formula1>$AJ$32:$AJ$38</formula1>
    </dataValidation>
    <dataValidation type="list" allowBlank="1" showInputMessage="1" showErrorMessage="1" sqref="C35:L35">
      <formula1>$AK$32:$AK$37</formula1>
    </dataValidation>
    <dataValidation type="list" allowBlank="1" showInputMessage="1" showErrorMessage="1" sqref="C36:F36">
      <formula1>$AL$32:$AL$36</formula1>
    </dataValidation>
    <dataValidation type="list" allowBlank="1" showInputMessage="1" showErrorMessage="1" sqref="Q36">
      <formula1>$AN$32:$AN$42</formula1>
    </dataValidation>
    <dataValidation allowBlank="1" showInputMessage="1" showErrorMessage="1" imeMode="halfAlpha" sqref="J26:L26 C32:E33 N28:O29 C26 M9 J11:L11 C14 C9:C11 D9:E9 F9:L10 C28:C29"/>
    <dataValidation type="list" allowBlank="1" showInputMessage="1" showErrorMessage="1" sqref="P5">
      <formula1>$AE$5:$AE$11</formula1>
    </dataValidation>
    <dataValidation type="list" allowBlank="1" showInputMessage="1" showErrorMessage="1" sqref="C3:D3">
      <formula1>$AD$32:$AD$38</formula1>
    </dataValidation>
    <dataValidation type="list" allowBlank="1" showInputMessage="1" showErrorMessage="1" sqref="R5">
      <formula1>$AF$5:$AF$13</formula1>
    </dataValidation>
    <dataValidation allowBlank="1" showInputMessage="1" showErrorMessage="1" imeMode="hiragana" sqref="C7:R7"/>
    <dataValidation type="list" allowBlank="1" showInputMessage="1" showErrorMessage="1" sqref="O36">
      <formula1>$AM$32:$AM$49</formula1>
    </dataValidation>
  </dataValidations>
  <printOptions/>
  <pageMargins left="0.7874015748031497" right="0.7874015748031497" top="0.7874015748031497" bottom="0.7874015748031497" header="0.5118110236220472" footer="0.5118110236220472"/>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56"/>
  </sheetPr>
  <dimension ref="A1:CR105"/>
  <sheetViews>
    <sheetView zoomScale="90" zoomScaleNormal="90" zoomScalePageLayoutView="0" workbookViewId="0" topLeftCell="A1">
      <selection activeCell="W5" sqref="W5"/>
    </sheetView>
  </sheetViews>
  <sheetFormatPr defaultColWidth="9.00390625" defaultRowHeight="13.5"/>
  <cols>
    <col min="1" max="1" width="4.50390625" style="0" customWidth="1"/>
    <col min="2" max="2" width="5.625" style="0" customWidth="1"/>
    <col min="3" max="3" width="14.625" style="0" customWidth="1"/>
    <col min="4" max="4" width="6.625" style="0" customWidth="1"/>
    <col min="5" max="5" width="2.625" style="0" customWidth="1"/>
    <col min="6" max="8" width="8.625" style="0" customWidth="1"/>
    <col min="9" max="9" width="6.625" style="0" customWidth="1"/>
    <col min="10" max="10" width="2.625" style="0" customWidth="1"/>
    <col min="11" max="20" width="1.625" style="0" customWidth="1"/>
    <col min="21" max="21" width="8.625" style="0" customWidth="1"/>
    <col min="22" max="22" width="6.625" style="0" customWidth="1"/>
    <col min="23" max="23" width="10.125" style="0" bestFit="1" customWidth="1"/>
    <col min="24" max="24" width="3.875" style="168" bestFit="1" customWidth="1"/>
    <col min="25" max="26" width="5.00390625" style="0" customWidth="1"/>
    <col min="35" max="35" width="9.00390625" style="279" customWidth="1"/>
  </cols>
  <sheetData>
    <row r="1" spans="1:96" ht="21" customHeight="1">
      <c r="A1" s="447" t="s">
        <v>99</v>
      </c>
      <c r="B1" s="447"/>
      <c r="C1" s="447"/>
      <c r="D1" s="447"/>
      <c r="E1" s="447"/>
      <c r="F1" s="447"/>
      <c r="G1" s="447"/>
      <c r="H1" s="447"/>
      <c r="I1" s="447"/>
      <c r="J1" s="447"/>
      <c r="K1" s="447"/>
      <c r="L1" s="447"/>
      <c r="M1" s="447"/>
      <c r="N1" s="447"/>
      <c r="O1" s="447"/>
      <c r="P1" s="447"/>
      <c r="Q1" s="447"/>
      <c r="R1" s="447"/>
      <c r="S1" s="447"/>
      <c r="T1" s="447"/>
      <c r="U1" s="447"/>
      <c r="V1" s="447"/>
      <c r="W1" s="133"/>
      <c r="X1" s="169"/>
      <c r="Y1" s="1"/>
      <c r="Z1" s="1"/>
      <c r="AA1" s="1"/>
      <c r="AB1" s="26"/>
      <c r="AC1" s="26"/>
      <c r="AD1" s="26"/>
      <c r="AE1" s="26"/>
      <c r="AF1" s="26"/>
      <c r="AG1" s="26"/>
      <c r="AH1" s="26"/>
      <c r="AI1" s="281"/>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row>
    <row r="2" spans="1:96" ht="14.25" thickBot="1">
      <c r="A2" s="26" t="s">
        <v>100</v>
      </c>
      <c r="B2" s="26"/>
      <c r="C2" s="26"/>
      <c r="D2" s="26"/>
      <c r="E2" s="26"/>
      <c r="F2" s="26"/>
      <c r="G2" s="26"/>
      <c r="H2" s="26"/>
      <c r="I2" s="26"/>
      <c r="J2" s="26"/>
      <c r="K2" s="26"/>
      <c r="L2" s="26"/>
      <c r="M2" s="26"/>
      <c r="N2" s="26"/>
      <c r="O2" s="26"/>
      <c r="P2" s="26"/>
      <c r="Q2" s="26"/>
      <c r="R2" s="26"/>
      <c r="S2" s="26"/>
      <c r="T2" s="26"/>
      <c r="U2" s="26"/>
      <c r="V2" s="26"/>
      <c r="W2" s="26"/>
      <c r="X2" s="163" t="s">
        <v>187</v>
      </c>
      <c r="Y2" s="457"/>
      <c r="Z2" s="458"/>
      <c r="AA2" s="26" t="s">
        <v>253</v>
      </c>
      <c r="AB2" s="26"/>
      <c r="AC2" s="26"/>
      <c r="AD2" s="26"/>
      <c r="AE2" s="26"/>
      <c r="AF2" s="26"/>
      <c r="AG2" s="26"/>
      <c r="AH2" s="26"/>
      <c r="AI2" s="281"/>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row>
    <row r="3" spans="1:96" ht="13.5">
      <c r="A3" s="502" t="s">
        <v>107</v>
      </c>
      <c r="B3" s="503"/>
      <c r="C3" s="42" t="s">
        <v>104</v>
      </c>
      <c r="D3" s="504" t="s">
        <v>188</v>
      </c>
      <c r="E3" s="505"/>
      <c r="F3" s="505"/>
      <c r="G3" s="44"/>
      <c r="H3" s="42" t="s">
        <v>90</v>
      </c>
      <c r="I3" s="45" t="s">
        <v>91</v>
      </c>
      <c r="J3" s="46"/>
      <c r="K3" s="45" t="s">
        <v>189</v>
      </c>
      <c r="L3" s="47"/>
      <c r="M3" s="47"/>
      <c r="N3" s="47"/>
      <c r="O3" s="47"/>
      <c r="P3" s="47"/>
      <c r="Q3" s="47"/>
      <c r="R3" s="47"/>
      <c r="S3" s="47"/>
      <c r="T3" s="47"/>
      <c r="U3" s="45" t="s">
        <v>190</v>
      </c>
      <c r="V3" s="48"/>
      <c r="W3" s="225" t="s">
        <v>430</v>
      </c>
      <c r="X3" s="163"/>
      <c r="Y3" s="49"/>
      <c r="Z3" s="26"/>
      <c r="AA3" s="26" t="s">
        <v>61</v>
      </c>
      <c r="AB3" s="26"/>
      <c r="AC3" s="26"/>
      <c r="AD3" s="26"/>
      <c r="AE3" s="26"/>
      <c r="AF3" s="26"/>
      <c r="AG3" s="26"/>
      <c r="AH3" s="26"/>
      <c r="AI3" s="288" t="s">
        <v>416</v>
      </c>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row>
    <row r="4" spans="1:96" ht="13.5">
      <c r="A4" s="506" t="s">
        <v>78</v>
      </c>
      <c r="B4" s="507"/>
      <c r="C4" s="50" t="str">
        <f>CONCATENATE(H4,"  ",I4)</f>
        <v>  </v>
      </c>
      <c r="D4" s="481" t="str">
        <f>CONCATENATE(K4,"    ",U4)</f>
        <v>    </v>
      </c>
      <c r="E4" s="482"/>
      <c r="F4" s="482"/>
      <c r="G4" s="483"/>
      <c r="H4" s="92"/>
      <c r="I4" s="461"/>
      <c r="J4" s="462"/>
      <c r="K4" s="463"/>
      <c r="L4" s="464"/>
      <c r="M4" s="464"/>
      <c r="N4" s="464"/>
      <c r="O4" s="464"/>
      <c r="P4" s="464"/>
      <c r="Q4" s="464"/>
      <c r="R4" s="464"/>
      <c r="S4" s="464"/>
      <c r="T4" s="465"/>
      <c r="U4" s="463"/>
      <c r="V4" s="466"/>
      <c r="W4" s="226" t="s">
        <v>94</v>
      </c>
      <c r="X4" s="163"/>
      <c r="Y4" s="459" t="s">
        <v>94</v>
      </c>
      <c r="Z4" s="460"/>
      <c r="AA4" s="26" t="s">
        <v>254</v>
      </c>
      <c r="AB4" s="26"/>
      <c r="AC4" s="26"/>
      <c r="AD4" s="26"/>
      <c r="AE4" s="26"/>
      <c r="AF4" s="26"/>
      <c r="AG4" s="26" t="str">
        <f>W4</f>
        <v>選択する</v>
      </c>
      <c r="AH4" s="26">
        <f>IF(W4="選択する","",W4)</f>
      </c>
      <c r="AI4" s="281" t="s">
        <v>442</v>
      </c>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row>
    <row r="5" spans="1:96" ht="13.5">
      <c r="A5" s="508" t="s">
        <v>77</v>
      </c>
      <c r="B5" s="509"/>
      <c r="C5" s="50" t="str">
        <f>CONCATENATE(H5,"  ",I5)</f>
        <v>  </v>
      </c>
      <c r="D5" s="481" t="str">
        <f>CONCATENATE(K5,"    ",U5)</f>
        <v>    </v>
      </c>
      <c r="E5" s="482"/>
      <c r="F5" s="482"/>
      <c r="G5" s="483"/>
      <c r="H5" s="92"/>
      <c r="I5" s="461"/>
      <c r="J5" s="462"/>
      <c r="K5" s="463"/>
      <c r="L5" s="464"/>
      <c r="M5" s="464"/>
      <c r="N5" s="464"/>
      <c r="O5" s="464"/>
      <c r="P5" s="464"/>
      <c r="Q5" s="464"/>
      <c r="R5" s="464"/>
      <c r="S5" s="464"/>
      <c r="T5" s="465"/>
      <c r="U5" s="463"/>
      <c r="V5" s="466"/>
      <c r="W5" s="227" t="s">
        <v>94</v>
      </c>
      <c r="Z5" s="26"/>
      <c r="AA5" s="49" t="s">
        <v>62</v>
      </c>
      <c r="AB5" s="26"/>
      <c r="AC5" s="26"/>
      <c r="AD5" s="26"/>
      <c r="AE5" s="26"/>
      <c r="AF5" s="26"/>
      <c r="AG5" s="26" t="str">
        <f>W5</f>
        <v>選択する</v>
      </c>
      <c r="AH5" s="26">
        <f>IF(W5="選択する","",W5)</f>
      </c>
      <c r="AI5" s="282" t="s">
        <v>441</v>
      </c>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row>
    <row r="6" spans="1:96" ht="14.25" thickBot="1">
      <c r="A6" s="508" t="s">
        <v>277</v>
      </c>
      <c r="B6" s="509"/>
      <c r="C6" s="50" t="str">
        <f>CONCATENATE(H6,"  ",I6)</f>
        <v>  </v>
      </c>
      <c r="D6" s="481" t="str">
        <f>CONCATENATE(K6,"    ",U6)</f>
        <v>    </v>
      </c>
      <c r="E6" s="482"/>
      <c r="F6" s="482"/>
      <c r="G6" s="483"/>
      <c r="H6" s="92"/>
      <c r="I6" s="461"/>
      <c r="J6" s="462"/>
      <c r="K6" s="455"/>
      <c r="L6" s="467"/>
      <c r="M6" s="467"/>
      <c r="N6" s="467"/>
      <c r="O6" s="467"/>
      <c r="P6" s="467"/>
      <c r="Q6" s="467"/>
      <c r="R6" s="467"/>
      <c r="S6" s="467"/>
      <c r="T6" s="468"/>
      <c r="U6" s="455"/>
      <c r="V6" s="456"/>
      <c r="W6" s="228" t="s">
        <v>94</v>
      </c>
      <c r="Z6" s="26"/>
      <c r="AA6" s="26"/>
      <c r="AB6" s="26"/>
      <c r="AC6" s="26"/>
      <c r="AD6" s="26"/>
      <c r="AE6" s="26"/>
      <c r="AF6" s="26"/>
      <c r="AG6" s="26" t="str">
        <f>W6</f>
        <v>選択する</v>
      </c>
      <c r="AH6" s="26">
        <f>IF(W6="選択する","",W6)</f>
      </c>
      <c r="AI6" s="281">
        <v>0</v>
      </c>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row>
    <row r="7" spans="1:96" ht="14.25" thickBot="1">
      <c r="A7" s="510" t="s">
        <v>321</v>
      </c>
      <c r="B7" s="511"/>
      <c r="C7" s="154" t="str">
        <f>CONCATENATE(H7,"  ",I7)</f>
        <v>  </v>
      </c>
      <c r="D7" s="512" t="str">
        <f>CONCATENATE(K7,"    ",U7)</f>
        <v>    </v>
      </c>
      <c r="E7" s="513"/>
      <c r="F7" s="513"/>
      <c r="G7" s="514"/>
      <c r="H7" s="93"/>
      <c r="I7" s="515"/>
      <c r="J7" s="516"/>
      <c r="K7" s="517"/>
      <c r="L7" s="518"/>
      <c r="M7" s="518"/>
      <c r="N7" s="518"/>
      <c r="O7" s="518"/>
      <c r="P7" s="518"/>
      <c r="Q7" s="518"/>
      <c r="R7" s="518"/>
      <c r="S7" s="518"/>
      <c r="T7" s="519"/>
      <c r="U7" s="517"/>
      <c r="V7" s="535"/>
      <c r="W7" s="140"/>
      <c r="X7" s="170" t="s">
        <v>258</v>
      </c>
      <c r="Y7" s="139" t="s">
        <v>80</v>
      </c>
      <c r="AA7" s="26"/>
      <c r="AB7" s="26"/>
      <c r="AC7" s="143" t="s">
        <v>350</v>
      </c>
      <c r="AG7" s="26"/>
      <c r="AH7" s="26"/>
      <c r="AI7" s="281">
        <v>1</v>
      </c>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row>
    <row r="8" spans="1:96" ht="13.5">
      <c r="A8" s="26"/>
      <c r="B8" s="26"/>
      <c r="C8" s="26"/>
      <c r="D8" s="52"/>
      <c r="E8" s="52"/>
      <c r="F8" s="31"/>
      <c r="G8" s="31"/>
      <c r="H8" s="26"/>
      <c r="I8" s="26"/>
      <c r="J8" s="32"/>
      <c r="K8" s="26"/>
      <c r="L8" s="32"/>
      <c r="M8" s="32"/>
      <c r="N8" s="32"/>
      <c r="O8" s="32"/>
      <c r="P8" s="32"/>
      <c r="Q8" s="32"/>
      <c r="R8" s="32"/>
      <c r="S8" s="32"/>
      <c r="T8" s="32"/>
      <c r="U8" s="52"/>
      <c r="V8" s="52"/>
      <c r="W8" s="52"/>
      <c r="X8" s="170"/>
      <c r="Y8" s="139" t="s">
        <v>81</v>
      </c>
      <c r="AA8" s="26"/>
      <c r="AB8" s="26"/>
      <c r="AG8" s="26"/>
      <c r="AH8" s="26"/>
      <c r="AI8" s="281">
        <v>2</v>
      </c>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row>
    <row r="9" spans="1:96" ht="14.25" thickBot="1">
      <c r="A9" s="26" t="s">
        <v>101</v>
      </c>
      <c r="B9" s="26"/>
      <c r="C9" s="26"/>
      <c r="D9" s="52"/>
      <c r="E9" s="52"/>
      <c r="F9" s="31"/>
      <c r="G9" s="31"/>
      <c r="H9" s="26"/>
      <c r="I9" s="26"/>
      <c r="J9" s="32"/>
      <c r="K9" s="26"/>
      <c r="L9" s="32"/>
      <c r="M9" s="32"/>
      <c r="N9" s="32"/>
      <c r="O9" s="32"/>
      <c r="P9" s="32"/>
      <c r="Q9" s="32"/>
      <c r="R9" s="32"/>
      <c r="S9" s="32"/>
      <c r="T9" s="32"/>
      <c r="U9" s="52"/>
      <c r="V9" s="52"/>
      <c r="W9" s="52"/>
      <c r="X9" s="167" t="s">
        <v>258</v>
      </c>
      <c r="Y9" s="5" t="s">
        <v>316</v>
      </c>
      <c r="AA9" s="26"/>
      <c r="AB9" s="26"/>
      <c r="AG9" s="26"/>
      <c r="AH9" s="26"/>
      <c r="AI9" s="281">
        <v>3</v>
      </c>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row>
    <row r="10" spans="1:96" ht="13.5">
      <c r="A10" s="26"/>
      <c r="B10" s="283" t="s">
        <v>71</v>
      </c>
      <c r="C10" s="42" t="s">
        <v>105</v>
      </c>
      <c r="D10" s="504" t="s">
        <v>192</v>
      </c>
      <c r="E10" s="505"/>
      <c r="F10" s="505"/>
      <c r="G10" s="44"/>
      <c r="H10" s="42" t="s">
        <v>90</v>
      </c>
      <c r="I10" s="45" t="s">
        <v>91</v>
      </c>
      <c r="J10" s="46"/>
      <c r="K10" s="45" t="s">
        <v>189</v>
      </c>
      <c r="L10" s="47"/>
      <c r="M10" s="47"/>
      <c r="N10" s="47"/>
      <c r="O10" s="47"/>
      <c r="P10" s="47"/>
      <c r="Q10" s="47"/>
      <c r="R10" s="47"/>
      <c r="S10" s="47"/>
      <c r="T10" s="47"/>
      <c r="U10" s="43" t="s">
        <v>190</v>
      </c>
      <c r="V10" s="53"/>
      <c r="W10" s="137"/>
      <c r="X10" s="167"/>
      <c r="Y10" s="5" t="s">
        <v>317</v>
      </c>
      <c r="AA10" s="26"/>
      <c r="AB10" s="26"/>
      <c r="AG10" s="26"/>
      <c r="AH10" s="26"/>
      <c r="AI10" s="281">
        <v>4</v>
      </c>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row>
    <row r="11" spans="1:96" ht="13.5">
      <c r="A11" s="26"/>
      <c r="B11" s="290" t="s">
        <v>416</v>
      </c>
      <c r="C11" s="103" t="str">
        <f aca="true" t="shared" si="0" ref="C11:C25">CONCATENATE(H11,"  ",I11)</f>
        <v>  </v>
      </c>
      <c r="D11" s="532" t="str">
        <f aca="true" t="shared" si="1" ref="D11:D25">CONCATENATE(K11,"    ",U11)</f>
        <v>    </v>
      </c>
      <c r="E11" s="533"/>
      <c r="F11" s="533"/>
      <c r="G11" s="534"/>
      <c r="H11" s="94"/>
      <c r="I11" s="498"/>
      <c r="J11" s="499"/>
      <c r="K11" s="520"/>
      <c r="L11" s="521"/>
      <c r="M11" s="521"/>
      <c r="N11" s="521"/>
      <c r="O11" s="521"/>
      <c r="P11" s="521"/>
      <c r="Q11" s="521"/>
      <c r="R11" s="521"/>
      <c r="S11" s="521"/>
      <c r="T11" s="522"/>
      <c r="U11" s="520"/>
      <c r="V11" s="523"/>
      <c r="W11" s="138"/>
      <c r="X11" s="167"/>
      <c r="Y11" s="5" t="s">
        <v>318</v>
      </c>
      <c r="AA11" s="26"/>
      <c r="AB11" s="26"/>
      <c r="AG11" s="26"/>
      <c r="AH11" s="26"/>
      <c r="AI11" s="281">
        <v>5</v>
      </c>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row>
    <row r="12" spans="1:96" ht="13.5">
      <c r="A12" s="26"/>
      <c r="B12" s="291" t="s">
        <v>416</v>
      </c>
      <c r="C12" s="104" t="str">
        <f t="shared" si="0"/>
        <v>  </v>
      </c>
      <c r="D12" s="481" t="str">
        <f t="shared" si="1"/>
        <v>    </v>
      </c>
      <c r="E12" s="482"/>
      <c r="F12" s="482"/>
      <c r="G12" s="483"/>
      <c r="H12" s="92"/>
      <c r="I12" s="496"/>
      <c r="J12" s="497"/>
      <c r="K12" s="463"/>
      <c r="L12" s="464"/>
      <c r="M12" s="464"/>
      <c r="N12" s="464"/>
      <c r="O12" s="464"/>
      <c r="P12" s="464"/>
      <c r="Q12" s="464"/>
      <c r="R12" s="464"/>
      <c r="S12" s="464"/>
      <c r="T12" s="465"/>
      <c r="U12" s="463"/>
      <c r="V12" s="466"/>
      <c r="W12" s="138"/>
      <c r="X12" s="167"/>
      <c r="Y12" s="5" t="s">
        <v>319</v>
      </c>
      <c r="AA12" s="26"/>
      <c r="AB12" s="26"/>
      <c r="AC12" s="26"/>
      <c r="AD12" s="26"/>
      <c r="AE12" s="26"/>
      <c r="AF12" s="26"/>
      <c r="AG12" s="26"/>
      <c r="AH12" s="26"/>
      <c r="AI12" s="281">
        <v>6</v>
      </c>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row>
    <row r="13" spans="1:96" ht="13.5">
      <c r="A13" s="26"/>
      <c r="B13" s="291" t="s">
        <v>416</v>
      </c>
      <c r="C13" s="104" t="str">
        <f t="shared" si="0"/>
        <v>  </v>
      </c>
      <c r="D13" s="481" t="str">
        <f t="shared" si="1"/>
        <v>    </v>
      </c>
      <c r="E13" s="482"/>
      <c r="F13" s="482"/>
      <c r="G13" s="483"/>
      <c r="H13" s="92"/>
      <c r="I13" s="496"/>
      <c r="J13" s="497"/>
      <c r="K13" s="463"/>
      <c r="L13" s="464"/>
      <c r="M13" s="464"/>
      <c r="N13" s="464"/>
      <c r="O13" s="464"/>
      <c r="P13" s="464"/>
      <c r="Q13" s="464"/>
      <c r="R13" s="464"/>
      <c r="S13" s="464"/>
      <c r="T13" s="465"/>
      <c r="U13" s="463"/>
      <c r="V13" s="466"/>
      <c r="W13" s="138"/>
      <c r="X13" s="167"/>
      <c r="Y13" s="5" t="s">
        <v>320</v>
      </c>
      <c r="AA13" s="26"/>
      <c r="AB13" s="26"/>
      <c r="AC13" s="26"/>
      <c r="AD13" s="26"/>
      <c r="AE13" s="26"/>
      <c r="AF13" s="26"/>
      <c r="AG13" s="26"/>
      <c r="AH13" s="26"/>
      <c r="AI13" s="281">
        <v>7</v>
      </c>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row>
    <row r="14" spans="1:96" ht="13.5">
      <c r="A14" s="26"/>
      <c r="B14" s="291" t="s">
        <v>416</v>
      </c>
      <c r="C14" s="104" t="str">
        <f t="shared" si="0"/>
        <v>  </v>
      </c>
      <c r="D14" s="481" t="str">
        <f t="shared" si="1"/>
        <v>    </v>
      </c>
      <c r="E14" s="482"/>
      <c r="F14" s="482"/>
      <c r="G14" s="483"/>
      <c r="H14" s="92"/>
      <c r="I14" s="496"/>
      <c r="J14" s="497"/>
      <c r="K14" s="463"/>
      <c r="L14" s="464"/>
      <c r="M14" s="464"/>
      <c r="N14" s="464"/>
      <c r="O14" s="464"/>
      <c r="P14" s="464"/>
      <c r="Q14" s="464"/>
      <c r="R14" s="464"/>
      <c r="S14" s="464"/>
      <c r="T14" s="465"/>
      <c r="U14" s="463"/>
      <c r="V14" s="466"/>
      <c r="W14" s="138"/>
      <c r="X14" s="163"/>
      <c r="Y14" s="26"/>
      <c r="Z14" s="26"/>
      <c r="AA14" s="26"/>
      <c r="AB14" s="26"/>
      <c r="AC14" s="26"/>
      <c r="AD14" s="26"/>
      <c r="AE14" s="26"/>
      <c r="AF14" s="26"/>
      <c r="AG14" s="26"/>
      <c r="AH14" s="26"/>
      <c r="AI14" s="281">
        <v>8</v>
      </c>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row>
    <row r="15" spans="1:96" ht="13.5">
      <c r="A15" s="26"/>
      <c r="B15" s="291" t="s">
        <v>416</v>
      </c>
      <c r="C15" s="104" t="str">
        <f t="shared" si="0"/>
        <v>  </v>
      </c>
      <c r="D15" s="481" t="str">
        <f t="shared" si="1"/>
        <v>    </v>
      </c>
      <c r="E15" s="482"/>
      <c r="F15" s="482"/>
      <c r="G15" s="483"/>
      <c r="H15" s="92"/>
      <c r="I15" s="496"/>
      <c r="J15" s="497"/>
      <c r="K15" s="463"/>
      <c r="L15" s="464"/>
      <c r="M15" s="464"/>
      <c r="N15" s="464"/>
      <c r="O15" s="464"/>
      <c r="P15" s="464"/>
      <c r="Q15" s="464"/>
      <c r="R15" s="464"/>
      <c r="S15" s="464"/>
      <c r="T15" s="465"/>
      <c r="U15" s="463"/>
      <c r="V15" s="466"/>
      <c r="W15" s="138"/>
      <c r="X15" s="163" t="s">
        <v>191</v>
      </c>
      <c r="Y15" s="26" t="s">
        <v>256</v>
      </c>
      <c r="Z15" s="26"/>
      <c r="AA15" s="5"/>
      <c r="AB15" s="26"/>
      <c r="AC15" s="26"/>
      <c r="AD15" s="26"/>
      <c r="AE15" s="26"/>
      <c r="AF15" s="26"/>
      <c r="AG15" s="26"/>
      <c r="AH15" s="26"/>
      <c r="AI15" s="281">
        <v>9</v>
      </c>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row>
    <row r="16" spans="1:96" ht="13.5">
      <c r="A16" s="26"/>
      <c r="B16" s="291" t="s">
        <v>416</v>
      </c>
      <c r="C16" s="104" t="str">
        <f t="shared" si="0"/>
        <v>  </v>
      </c>
      <c r="D16" s="481" t="str">
        <f t="shared" si="1"/>
        <v>    </v>
      </c>
      <c r="E16" s="482"/>
      <c r="F16" s="482"/>
      <c r="G16" s="483"/>
      <c r="H16" s="92"/>
      <c r="I16" s="496"/>
      <c r="J16" s="497"/>
      <c r="K16" s="463"/>
      <c r="L16" s="464"/>
      <c r="M16" s="464"/>
      <c r="N16" s="464"/>
      <c r="O16" s="464"/>
      <c r="P16" s="464"/>
      <c r="Q16" s="464"/>
      <c r="R16" s="464"/>
      <c r="S16" s="464"/>
      <c r="T16" s="465"/>
      <c r="U16" s="463"/>
      <c r="V16" s="466"/>
      <c r="W16" s="138"/>
      <c r="X16" s="163"/>
      <c r="Y16" s="26" t="s">
        <v>66</v>
      </c>
      <c r="Z16" s="26"/>
      <c r="AA16" s="5"/>
      <c r="AB16" s="26"/>
      <c r="AC16" s="26"/>
      <c r="AD16" s="26"/>
      <c r="AE16" s="26"/>
      <c r="AF16" s="26"/>
      <c r="AG16" s="26"/>
      <c r="AH16" s="26"/>
      <c r="AI16" s="281">
        <v>10</v>
      </c>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row>
    <row r="17" spans="1:96" ht="13.5">
      <c r="A17" s="26"/>
      <c r="B17" s="291" t="s">
        <v>416</v>
      </c>
      <c r="C17" s="104" t="str">
        <f t="shared" si="0"/>
        <v>  </v>
      </c>
      <c r="D17" s="481" t="str">
        <f t="shared" si="1"/>
        <v>    </v>
      </c>
      <c r="E17" s="482"/>
      <c r="F17" s="482"/>
      <c r="G17" s="483"/>
      <c r="H17" s="92"/>
      <c r="I17" s="496"/>
      <c r="J17" s="497"/>
      <c r="K17" s="463"/>
      <c r="L17" s="464"/>
      <c r="M17" s="464"/>
      <c r="N17" s="464"/>
      <c r="O17" s="464"/>
      <c r="P17" s="464"/>
      <c r="Q17" s="464"/>
      <c r="R17" s="464"/>
      <c r="S17" s="464"/>
      <c r="T17" s="465"/>
      <c r="U17" s="463"/>
      <c r="V17" s="466"/>
      <c r="W17" s="138"/>
      <c r="X17" s="163"/>
      <c r="Y17" s="26" t="s">
        <v>64</v>
      </c>
      <c r="Z17" s="26"/>
      <c r="AA17" s="5"/>
      <c r="AB17" s="26"/>
      <c r="AC17" s="26"/>
      <c r="AD17" s="26"/>
      <c r="AE17" s="26"/>
      <c r="AF17" s="26"/>
      <c r="AG17" s="26"/>
      <c r="AH17" s="26"/>
      <c r="AI17" s="281">
        <v>11</v>
      </c>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row>
    <row r="18" spans="1:96" ht="13.5">
      <c r="A18" s="26"/>
      <c r="B18" s="291" t="s">
        <v>416</v>
      </c>
      <c r="C18" s="104" t="str">
        <f t="shared" si="0"/>
        <v>  </v>
      </c>
      <c r="D18" s="481" t="str">
        <f t="shared" si="1"/>
        <v>    </v>
      </c>
      <c r="E18" s="482"/>
      <c r="F18" s="482"/>
      <c r="G18" s="483"/>
      <c r="H18" s="92"/>
      <c r="I18" s="496"/>
      <c r="J18" s="497"/>
      <c r="K18" s="463"/>
      <c r="L18" s="464"/>
      <c r="M18" s="464"/>
      <c r="N18" s="464"/>
      <c r="O18" s="464"/>
      <c r="P18" s="464"/>
      <c r="Q18" s="464"/>
      <c r="R18" s="464"/>
      <c r="S18" s="464"/>
      <c r="T18" s="465"/>
      <c r="U18" s="463"/>
      <c r="V18" s="466"/>
      <c r="W18" s="138"/>
      <c r="X18" s="163"/>
      <c r="Y18" s="26" t="s">
        <v>63</v>
      </c>
      <c r="Z18" s="26"/>
      <c r="AA18" s="5"/>
      <c r="AB18" s="26"/>
      <c r="AC18" s="26"/>
      <c r="AD18" s="26"/>
      <c r="AE18" s="26"/>
      <c r="AF18" s="26"/>
      <c r="AG18" s="26"/>
      <c r="AH18" s="26"/>
      <c r="AI18" s="281">
        <v>12</v>
      </c>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row>
    <row r="19" spans="1:96" ht="13.5">
      <c r="A19" s="26"/>
      <c r="B19" s="291" t="s">
        <v>416</v>
      </c>
      <c r="C19" s="104" t="str">
        <f t="shared" si="0"/>
        <v>  </v>
      </c>
      <c r="D19" s="481" t="str">
        <f t="shared" si="1"/>
        <v>    </v>
      </c>
      <c r="E19" s="482"/>
      <c r="F19" s="482"/>
      <c r="G19" s="483"/>
      <c r="H19" s="92"/>
      <c r="I19" s="496"/>
      <c r="J19" s="497"/>
      <c r="K19" s="463"/>
      <c r="L19" s="464"/>
      <c r="M19" s="464"/>
      <c r="N19" s="464"/>
      <c r="O19" s="464"/>
      <c r="P19" s="464"/>
      <c r="Q19" s="464"/>
      <c r="R19" s="464"/>
      <c r="S19" s="464"/>
      <c r="T19" s="465"/>
      <c r="U19" s="463"/>
      <c r="V19" s="466"/>
      <c r="W19" s="138"/>
      <c r="X19" s="163"/>
      <c r="Y19" s="107"/>
      <c r="Z19" s="26"/>
      <c r="AA19" s="5"/>
      <c r="AB19" s="26"/>
      <c r="AC19" s="26"/>
      <c r="AD19" s="26"/>
      <c r="AE19" s="26"/>
      <c r="AF19" s="26"/>
      <c r="AG19" s="26"/>
      <c r="AH19" s="26"/>
      <c r="AI19" s="281">
        <v>13</v>
      </c>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row>
    <row r="20" spans="1:96" ht="13.5">
      <c r="A20" s="26"/>
      <c r="B20" s="291" t="s">
        <v>416</v>
      </c>
      <c r="C20" s="104" t="str">
        <f t="shared" si="0"/>
        <v>  </v>
      </c>
      <c r="D20" s="481" t="str">
        <f t="shared" si="1"/>
        <v>    </v>
      </c>
      <c r="E20" s="482"/>
      <c r="F20" s="482"/>
      <c r="G20" s="483"/>
      <c r="H20" s="92"/>
      <c r="I20" s="496"/>
      <c r="J20" s="497"/>
      <c r="K20" s="463"/>
      <c r="L20" s="464"/>
      <c r="M20" s="464"/>
      <c r="N20" s="464"/>
      <c r="O20" s="464"/>
      <c r="P20" s="464"/>
      <c r="Q20" s="464"/>
      <c r="R20" s="464"/>
      <c r="S20" s="464"/>
      <c r="T20" s="465"/>
      <c r="U20" s="463"/>
      <c r="V20" s="466"/>
      <c r="W20" s="138"/>
      <c r="X20" s="163"/>
      <c r="Y20" s="26" t="s">
        <v>257</v>
      </c>
      <c r="Z20" s="26"/>
      <c r="AA20" s="26"/>
      <c r="AB20" s="26"/>
      <c r="AC20" s="26"/>
      <c r="AD20" s="26"/>
      <c r="AE20" s="26"/>
      <c r="AF20" s="26"/>
      <c r="AG20" s="26"/>
      <c r="AH20" s="26"/>
      <c r="AI20" s="281">
        <v>14</v>
      </c>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row>
    <row r="21" spans="1:96" ht="13.5">
      <c r="A21" s="26"/>
      <c r="B21" s="291" t="s">
        <v>416</v>
      </c>
      <c r="C21" s="104" t="str">
        <f t="shared" si="0"/>
        <v>  </v>
      </c>
      <c r="D21" s="481" t="str">
        <f t="shared" si="1"/>
        <v>    </v>
      </c>
      <c r="E21" s="482"/>
      <c r="F21" s="482"/>
      <c r="G21" s="483"/>
      <c r="H21" s="92"/>
      <c r="I21" s="496"/>
      <c r="J21" s="497"/>
      <c r="K21" s="463"/>
      <c r="L21" s="464"/>
      <c r="M21" s="464"/>
      <c r="N21" s="464"/>
      <c r="O21" s="464"/>
      <c r="P21" s="464"/>
      <c r="Q21" s="464"/>
      <c r="R21" s="464"/>
      <c r="S21" s="464"/>
      <c r="T21" s="465"/>
      <c r="U21" s="463"/>
      <c r="V21" s="466"/>
      <c r="W21" s="138"/>
      <c r="X21" s="163"/>
      <c r="Y21" s="26" t="s">
        <v>65</v>
      </c>
      <c r="Z21" s="26"/>
      <c r="AA21" s="26"/>
      <c r="AB21" s="26"/>
      <c r="AC21" s="26"/>
      <c r="AD21" s="26"/>
      <c r="AE21" s="26"/>
      <c r="AF21" s="26"/>
      <c r="AG21" s="26"/>
      <c r="AH21" s="26"/>
      <c r="AI21" s="281">
        <v>15</v>
      </c>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row>
    <row r="22" spans="1:96" ht="13.5">
      <c r="A22" s="26"/>
      <c r="B22" s="291" t="s">
        <v>416</v>
      </c>
      <c r="C22" s="104" t="str">
        <f>CONCATENATE(H22,"  ",I22)</f>
        <v>  </v>
      </c>
      <c r="D22" s="481" t="str">
        <f>CONCATENATE(K22,"    ",U22)</f>
        <v>    </v>
      </c>
      <c r="E22" s="482"/>
      <c r="F22" s="482"/>
      <c r="G22" s="483"/>
      <c r="H22" s="92"/>
      <c r="I22" s="496"/>
      <c r="J22" s="497"/>
      <c r="K22" s="463"/>
      <c r="L22" s="464"/>
      <c r="M22" s="464"/>
      <c r="N22" s="464"/>
      <c r="O22" s="464"/>
      <c r="P22" s="464"/>
      <c r="Q22" s="464"/>
      <c r="R22" s="464"/>
      <c r="S22" s="464"/>
      <c r="T22" s="465"/>
      <c r="U22" s="463"/>
      <c r="V22" s="466"/>
      <c r="W22" s="138"/>
      <c r="X22" s="163"/>
      <c r="Y22" s="26"/>
      <c r="Z22" s="26"/>
      <c r="AA22" s="26"/>
      <c r="AB22" s="26"/>
      <c r="AC22" s="26"/>
      <c r="AD22" s="26"/>
      <c r="AE22" s="26"/>
      <c r="AF22" s="26"/>
      <c r="AG22" s="26"/>
      <c r="AH22" s="26"/>
      <c r="AI22" s="281">
        <v>16</v>
      </c>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row>
    <row r="23" spans="1:96" ht="13.5">
      <c r="A23" s="26"/>
      <c r="B23" s="292" t="s">
        <v>416</v>
      </c>
      <c r="C23" s="105" t="str">
        <f>CONCATENATE(H23,"  ",I23)</f>
        <v>  </v>
      </c>
      <c r="D23" s="481" t="str">
        <f>CONCATENATE(K23,"    ",U23)</f>
        <v>    </v>
      </c>
      <c r="E23" s="482"/>
      <c r="F23" s="482"/>
      <c r="G23" s="483"/>
      <c r="H23" s="95"/>
      <c r="I23" s="496"/>
      <c r="J23" s="497"/>
      <c r="K23" s="463"/>
      <c r="L23" s="464"/>
      <c r="M23" s="464"/>
      <c r="N23" s="464"/>
      <c r="O23" s="464"/>
      <c r="P23" s="464"/>
      <c r="Q23" s="464"/>
      <c r="R23" s="464"/>
      <c r="S23" s="464"/>
      <c r="T23" s="465"/>
      <c r="U23" s="463"/>
      <c r="V23" s="466"/>
      <c r="W23" s="138"/>
      <c r="X23" s="167" t="s">
        <v>187</v>
      </c>
      <c r="Y23" s="5" t="s">
        <v>446</v>
      </c>
      <c r="Z23" s="26"/>
      <c r="AA23" s="26"/>
      <c r="AB23" s="26"/>
      <c r="AC23" s="26"/>
      <c r="AD23" s="26"/>
      <c r="AE23" s="26"/>
      <c r="AF23" s="26"/>
      <c r="AG23" s="26"/>
      <c r="AH23" s="26"/>
      <c r="AI23" s="281">
        <v>17</v>
      </c>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row>
    <row r="24" spans="1:96" ht="13.5">
      <c r="A24" s="26"/>
      <c r="B24" s="293" t="s">
        <v>416</v>
      </c>
      <c r="C24" s="155" t="str">
        <f>CONCATENATE(H24,"  ",I24)</f>
        <v>  </v>
      </c>
      <c r="D24" s="484" t="str">
        <f>CONCATENATE(K24,"    ",U24)</f>
        <v>    </v>
      </c>
      <c r="E24" s="485"/>
      <c r="F24" s="485"/>
      <c r="G24" s="486"/>
      <c r="H24" s="156"/>
      <c r="I24" s="500"/>
      <c r="J24" s="501"/>
      <c r="K24" s="526"/>
      <c r="L24" s="527"/>
      <c r="M24" s="527"/>
      <c r="N24" s="527"/>
      <c r="O24" s="527"/>
      <c r="P24" s="527"/>
      <c r="Q24" s="527"/>
      <c r="R24" s="527"/>
      <c r="S24" s="527"/>
      <c r="T24" s="528"/>
      <c r="U24" s="530"/>
      <c r="V24" s="531"/>
      <c r="W24" s="138"/>
      <c r="X24" s="167"/>
      <c r="Y24" s="5" t="s">
        <v>447</v>
      </c>
      <c r="Z24" s="26"/>
      <c r="AA24" s="26"/>
      <c r="AB24" s="26"/>
      <c r="AC24" s="26"/>
      <c r="AD24" s="26"/>
      <c r="AE24" s="26"/>
      <c r="AF24" s="26"/>
      <c r="AG24" s="26"/>
      <c r="AH24" s="26"/>
      <c r="AI24" s="281">
        <v>18</v>
      </c>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row>
    <row r="25" spans="1:96" ht="14.25" thickBot="1">
      <c r="A25" s="26"/>
      <c r="B25" s="294" t="s">
        <v>416</v>
      </c>
      <c r="C25" s="157" t="str">
        <f t="shared" si="0"/>
        <v>  </v>
      </c>
      <c r="D25" s="487" t="str">
        <f t="shared" si="1"/>
        <v>    </v>
      </c>
      <c r="E25" s="488"/>
      <c r="F25" s="488"/>
      <c r="G25" s="489"/>
      <c r="H25" s="158"/>
      <c r="I25" s="490"/>
      <c r="J25" s="491"/>
      <c r="K25" s="494"/>
      <c r="L25" s="495"/>
      <c r="M25" s="495"/>
      <c r="N25" s="495"/>
      <c r="O25" s="495"/>
      <c r="P25" s="495"/>
      <c r="Q25" s="495"/>
      <c r="R25" s="495"/>
      <c r="S25" s="495"/>
      <c r="T25" s="529"/>
      <c r="U25" s="524"/>
      <c r="V25" s="525"/>
      <c r="W25" s="138"/>
      <c r="X25" s="163"/>
      <c r="Y25" s="26"/>
      <c r="Z25" s="26"/>
      <c r="AA25" s="26"/>
      <c r="AB25" s="26"/>
      <c r="AC25" s="26"/>
      <c r="AD25" s="26"/>
      <c r="AE25" s="26"/>
      <c r="AF25" s="26"/>
      <c r="AG25" s="26"/>
      <c r="AH25" s="26"/>
      <c r="AI25" s="281">
        <v>19</v>
      </c>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row>
    <row r="26" spans="1:96" ht="14.25" thickBot="1">
      <c r="A26" s="26"/>
      <c r="B26" s="26"/>
      <c r="C26" s="26"/>
      <c r="D26" s="26"/>
      <c r="E26" s="26"/>
      <c r="F26" s="26"/>
      <c r="G26" s="26"/>
      <c r="H26" s="26"/>
      <c r="I26" s="26"/>
      <c r="J26" s="32"/>
      <c r="K26" s="26"/>
      <c r="L26" s="26"/>
      <c r="M26" s="26"/>
      <c r="N26" s="26"/>
      <c r="O26" s="26"/>
      <c r="P26" s="26"/>
      <c r="Q26" s="26"/>
      <c r="R26" s="26"/>
      <c r="S26" s="26"/>
      <c r="T26" s="26"/>
      <c r="U26" s="26"/>
      <c r="V26" s="26"/>
      <c r="W26" s="26"/>
      <c r="X26" s="163"/>
      <c r="Y26" s="26"/>
      <c r="Z26" s="26"/>
      <c r="AA26" s="26"/>
      <c r="AB26" s="26"/>
      <c r="AC26" s="26"/>
      <c r="AD26" s="26"/>
      <c r="AE26" s="26"/>
      <c r="AF26" s="26"/>
      <c r="AG26" s="26"/>
      <c r="AH26" s="26"/>
      <c r="AI26" s="281">
        <v>20</v>
      </c>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row>
    <row r="27" spans="1:96" ht="13.5">
      <c r="A27" s="26"/>
      <c r="B27" s="283" t="s">
        <v>71</v>
      </c>
      <c r="C27" s="42" t="s">
        <v>105</v>
      </c>
      <c r="D27" s="45" t="s">
        <v>102</v>
      </c>
      <c r="E27" s="46"/>
      <c r="F27" s="42" t="s">
        <v>103</v>
      </c>
      <c r="G27" s="42" t="s">
        <v>106</v>
      </c>
      <c r="H27" s="475" t="s">
        <v>123</v>
      </c>
      <c r="I27" s="476"/>
      <c r="J27" s="54"/>
      <c r="K27" s="475" t="s">
        <v>167</v>
      </c>
      <c r="L27" s="476"/>
      <c r="M27" s="476"/>
      <c r="N27" s="476"/>
      <c r="O27" s="476"/>
      <c r="P27" s="476"/>
      <c r="Q27" s="476"/>
      <c r="R27" s="476"/>
      <c r="S27" s="476"/>
      <c r="T27" s="477"/>
      <c r="U27" s="55" t="s">
        <v>193</v>
      </c>
      <c r="V27" s="56"/>
      <c r="W27" s="56"/>
      <c r="X27" s="163"/>
      <c r="Y27" s="26"/>
      <c r="Z27" s="26"/>
      <c r="AA27" s="26"/>
      <c r="AB27" s="26"/>
      <c r="AC27" s="26"/>
      <c r="AD27" s="26"/>
      <c r="AE27" s="26"/>
      <c r="AF27" s="26" t="s">
        <v>94</v>
      </c>
      <c r="AG27" s="26" t="s">
        <v>94</v>
      </c>
      <c r="AH27" s="26"/>
      <c r="AI27" s="281">
        <v>21</v>
      </c>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row>
    <row r="28" spans="1:96" ht="13.5">
      <c r="A28" s="26"/>
      <c r="B28" s="284" t="str">
        <f>B11</f>
        <v>選択</v>
      </c>
      <c r="C28" s="103" t="str">
        <f>C11</f>
        <v>  </v>
      </c>
      <c r="D28" s="96"/>
      <c r="E28" s="57" t="s">
        <v>125</v>
      </c>
      <c r="F28" s="94"/>
      <c r="G28" s="94"/>
      <c r="H28" s="492"/>
      <c r="I28" s="493"/>
      <c r="J28" s="58" t="s">
        <v>124</v>
      </c>
      <c r="K28" s="478"/>
      <c r="L28" s="479"/>
      <c r="M28" s="479"/>
      <c r="N28" s="479"/>
      <c r="O28" s="479"/>
      <c r="P28" s="479"/>
      <c r="Q28" s="479"/>
      <c r="R28" s="479"/>
      <c r="S28" s="479"/>
      <c r="T28" s="480"/>
      <c r="U28" s="175"/>
      <c r="V28" s="32"/>
      <c r="W28" s="32"/>
      <c r="X28" s="163" t="s">
        <v>248</v>
      </c>
      <c r="Y28" s="26" t="s">
        <v>67</v>
      </c>
      <c r="Z28" s="26"/>
      <c r="AA28" s="26"/>
      <c r="AB28" s="26"/>
      <c r="AC28" s="26"/>
      <c r="AD28" s="26"/>
      <c r="AE28" s="26"/>
      <c r="AF28" s="26" t="s">
        <v>194</v>
      </c>
      <c r="AG28" s="26" t="s">
        <v>82</v>
      </c>
      <c r="AH28" s="26"/>
      <c r="AI28" s="281">
        <v>22</v>
      </c>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row>
    <row r="29" spans="1:96" ht="13.5">
      <c r="A29" s="26"/>
      <c r="B29" s="285" t="str">
        <f>B12</f>
        <v>選択</v>
      </c>
      <c r="C29" s="104" t="str">
        <f aca="true" t="shared" si="2" ref="C29:C42">C12</f>
        <v>  </v>
      </c>
      <c r="D29" s="97"/>
      <c r="E29" s="59" t="s">
        <v>125</v>
      </c>
      <c r="F29" s="92"/>
      <c r="G29" s="92"/>
      <c r="H29" s="455"/>
      <c r="I29" s="467"/>
      <c r="J29" s="59" t="s">
        <v>124</v>
      </c>
      <c r="K29" s="469"/>
      <c r="L29" s="470"/>
      <c r="M29" s="470"/>
      <c r="N29" s="470"/>
      <c r="O29" s="470"/>
      <c r="P29" s="470"/>
      <c r="Q29" s="470"/>
      <c r="R29" s="470"/>
      <c r="S29" s="470"/>
      <c r="T29" s="471"/>
      <c r="U29" s="176"/>
      <c r="V29" s="32"/>
      <c r="W29" s="32"/>
      <c r="Y29" t="s">
        <v>68</v>
      </c>
      <c r="AB29" s="26"/>
      <c r="AC29" s="26"/>
      <c r="AD29" s="26"/>
      <c r="AE29" s="26"/>
      <c r="AF29" s="26" t="s">
        <v>195</v>
      </c>
      <c r="AG29" s="26" t="s">
        <v>83</v>
      </c>
      <c r="AH29" s="26"/>
      <c r="AI29" s="281">
        <v>23</v>
      </c>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row>
    <row r="30" spans="1:96" ht="13.5">
      <c r="A30" s="26"/>
      <c r="B30" s="285" t="str">
        <f aca="true" t="shared" si="3" ref="B30:B41">B13</f>
        <v>選択</v>
      </c>
      <c r="C30" s="104" t="str">
        <f t="shared" si="2"/>
        <v>  </v>
      </c>
      <c r="D30" s="97"/>
      <c r="E30" s="59" t="s">
        <v>125</v>
      </c>
      <c r="F30" s="92"/>
      <c r="G30" s="92"/>
      <c r="H30" s="455"/>
      <c r="I30" s="467"/>
      <c r="J30" s="59" t="s">
        <v>124</v>
      </c>
      <c r="K30" s="469"/>
      <c r="L30" s="470"/>
      <c r="M30" s="470"/>
      <c r="N30" s="470"/>
      <c r="O30" s="470"/>
      <c r="P30" s="470"/>
      <c r="Q30" s="470"/>
      <c r="R30" s="470"/>
      <c r="S30" s="470"/>
      <c r="T30" s="471"/>
      <c r="U30" s="176"/>
      <c r="V30" s="32"/>
      <c r="W30" s="32"/>
      <c r="Y30" s="26" t="s">
        <v>252</v>
      </c>
      <c r="Z30" s="26"/>
      <c r="AA30" s="26"/>
      <c r="AB30" s="26"/>
      <c r="AC30" s="26"/>
      <c r="AD30" s="26"/>
      <c r="AE30" s="26"/>
      <c r="AF30" s="26" t="s">
        <v>196</v>
      </c>
      <c r="AG30" s="26" t="s">
        <v>444</v>
      </c>
      <c r="AH30" s="26"/>
      <c r="AI30" s="281">
        <v>24</v>
      </c>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row>
    <row r="31" spans="1:96" ht="13.5">
      <c r="A31" s="26"/>
      <c r="B31" s="285" t="str">
        <f t="shared" si="3"/>
        <v>選択</v>
      </c>
      <c r="C31" s="104" t="str">
        <f t="shared" si="2"/>
        <v>  </v>
      </c>
      <c r="D31" s="97"/>
      <c r="E31" s="59" t="s">
        <v>125</v>
      </c>
      <c r="F31" s="92"/>
      <c r="G31" s="92"/>
      <c r="H31" s="455"/>
      <c r="I31" s="467"/>
      <c r="J31" s="59" t="s">
        <v>124</v>
      </c>
      <c r="K31" s="469"/>
      <c r="L31" s="470"/>
      <c r="M31" s="470"/>
      <c r="N31" s="470"/>
      <c r="O31" s="470"/>
      <c r="P31" s="470"/>
      <c r="Q31" s="470"/>
      <c r="R31" s="470"/>
      <c r="S31" s="470"/>
      <c r="T31" s="471"/>
      <c r="U31" s="176"/>
      <c r="V31" s="32"/>
      <c r="W31" s="32"/>
      <c r="Y31" s="26" t="s">
        <v>267</v>
      </c>
      <c r="Z31" s="26"/>
      <c r="AA31" s="26"/>
      <c r="AB31" s="26"/>
      <c r="AC31" s="26"/>
      <c r="AD31" s="26"/>
      <c r="AE31" s="26"/>
      <c r="AF31" s="26" t="s">
        <v>197</v>
      </c>
      <c r="AG31" s="26"/>
      <c r="AH31" s="26"/>
      <c r="AI31" s="281">
        <v>25</v>
      </c>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row>
    <row r="32" spans="1:96" ht="13.5">
      <c r="A32" s="26"/>
      <c r="B32" s="285" t="str">
        <f t="shared" si="3"/>
        <v>選択</v>
      </c>
      <c r="C32" s="104" t="str">
        <f t="shared" si="2"/>
        <v>  </v>
      </c>
      <c r="D32" s="97"/>
      <c r="E32" s="59" t="s">
        <v>125</v>
      </c>
      <c r="F32" s="92"/>
      <c r="G32" s="92"/>
      <c r="H32" s="455"/>
      <c r="I32" s="467"/>
      <c r="J32" s="59" t="s">
        <v>124</v>
      </c>
      <c r="K32" s="469"/>
      <c r="L32" s="470"/>
      <c r="M32" s="470"/>
      <c r="N32" s="470"/>
      <c r="O32" s="470"/>
      <c r="P32" s="470"/>
      <c r="Q32" s="470"/>
      <c r="R32" s="470"/>
      <c r="S32" s="470"/>
      <c r="T32" s="471"/>
      <c r="U32" s="176"/>
      <c r="V32" s="32"/>
      <c r="W32" s="32"/>
      <c r="X32" s="163"/>
      <c r="Y32" s="26" t="s">
        <v>266</v>
      </c>
      <c r="Z32" s="26"/>
      <c r="AA32" s="26"/>
      <c r="AB32" s="26"/>
      <c r="AC32" s="26"/>
      <c r="AD32" s="26"/>
      <c r="AE32" s="26"/>
      <c r="AF32" s="26" t="s">
        <v>198</v>
      </c>
      <c r="AG32" s="26"/>
      <c r="AH32" s="26"/>
      <c r="AI32" s="281">
        <v>26</v>
      </c>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row>
    <row r="33" spans="1:96" ht="13.5">
      <c r="A33" s="26"/>
      <c r="B33" s="285" t="str">
        <f t="shared" si="3"/>
        <v>選択</v>
      </c>
      <c r="C33" s="104" t="str">
        <f t="shared" si="2"/>
        <v>  </v>
      </c>
      <c r="D33" s="97"/>
      <c r="E33" s="59" t="s">
        <v>125</v>
      </c>
      <c r="F33" s="92"/>
      <c r="G33" s="92"/>
      <c r="H33" s="455"/>
      <c r="I33" s="467"/>
      <c r="J33" s="59" t="s">
        <v>124</v>
      </c>
      <c r="K33" s="469"/>
      <c r="L33" s="470"/>
      <c r="M33" s="470"/>
      <c r="N33" s="470"/>
      <c r="O33" s="470"/>
      <c r="P33" s="470"/>
      <c r="Q33" s="470"/>
      <c r="R33" s="470"/>
      <c r="S33" s="470"/>
      <c r="T33" s="471"/>
      <c r="U33" s="176"/>
      <c r="V33" s="32"/>
      <c r="W33" s="32"/>
      <c r="X33" s="163"/>
      <c r="Y33" s="26"/>
      <c r="Z33" s="26"/>
      <c r="AA33" s="26"/>
      <c r="AB33" s="26"/>
      <c r="AC33" s="26"/>
      <c r="AD33" s="26"/>
      <c r="AE33" s="26"/>
      <c r="AF33" s="26"/>
      <c r="AG33" s="26"/>
      <c r="AH33" s="26"/>
      <c r="AI33" s="281">
        <v>27</v>
      </c>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row>
    <row r="34" spans="1:96" ht="13.5">
      <c r="A34" s="26"/>
      <c r="B34" s="285" t="str">
        <f t="shared" si="3"/>
        <v>選択</v>
      </c>
      <c r="C34" s="104" t="str">
        <f t="shared" si="2"/>
        <v>  </v>
      </c>
      <c r="D34" s="97"/>
      <c r="E34" s="59" t="s">
        <v>125</v>
      </c>
      <c r="F34" s="92"/>
      <c r="G34" s="92"/>
      <c r="H34" s="455"/>
      <c r="I34" s="467"/>
      <c r="J34" s="59" t="s">
        <v>124</v>
      </c>
      <c r="K34" s="469"/>
      <c r="L34" s="470"/>
      <c r="M34" s="470"/>
      <c r="N34" s="470"/>
      <c r="O34" s="470"/>
      <c r="P34" s="470"/>
      <c r="Q34" s="470"/>
      <c r="R34" s="470"/>
      <c r="S34" s="470"/>
      <c r="T34" s="471"/>
      <c r="U34" s="176"/>
      <c r="V34" s="32"/>
      <c r="W34" s="32"/>
      <c r="X34" s="163" t="s">
        <v>248</v>
      </c>
      <c r="Y34" s="26" t="s">
        <v>249</v>
      </c>
      <c r="Z34" s="26"/>
      <c r="AA34" s="26"/>
      <c r="AB34" s="26"/>
      <c r="AC34" s="26"/>
      <c r="AD34" s="26"/>
      <c r="AE34" s="26"/>
      <c r="AF34" s="26"/>
      <c r="AG34" s="26"/>
      <c r="AH34" s="26"/>
      <c r="AI34" s="281">
        <v>28</v>
      </c>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row>
    <row r="35" spans="1:96" ht="13.5">
      <c r="A35" s="26"/>
      <c r="B35" s="285" t="str">
        <f t="shared" si="3"/>
        <v>選択</v>
      </c>
      <c r="C35" s="104" t="str">
        <f t="shared" si="2"/>
        <v>  </v>
      </c>
      <c r="D35" s="97"/>
      <c r="E35" s="59" t="s">
        <v>125</v>
      </c>
      <c r="F35" s="92"/>
      <c r="G35" s="92"/>
      <c r="H35" s="455"/>
      <c r="I35" s="467"/>
      <c r="J35" s="59" t="s">
        <v>124</v>
      </c>
      <c r="K35" s="469"/>
      <c r="L35" s="470"/>
      <c r="M35" s="470"/>
      <c r="N35" s="470"/>
      <c r="O35" s="470"/>
      <c r="P35" s="470"/>
      <c r="Q35" s="470"/>
      <c r="R35" s="470"/>
      <c r="S35" s="470"/>
      <c r="T35" s="471"/>
      <c r="U35" s="176"/>
      <c r="V35" s="32"/>
      <c r="W35" s="32"/>
      <c r="X35" s="163"/>
      <c r="Y35" s="26" t="s">
        <v>250</v>
      </c>
      <c r="Z35" s="26"/>
      <c r="AA35" s="26"/>
      <c r="AB35" s="26"/>
      <c r="AC35" s="26"/>
      <c r="AD35" s="26"/>
      <c r="AE35" s="26"/>
      <c r="AF35" s="26"/>
      <c r="AG35" s="26"/>
      <c r="AH35" s="26"/>
      <c r="AI35" s="281">
        <v>29</v>
      </c>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row>
    <row r="36" spans="1:96" ht="13.5">
      <c r="A36" s="26"/>
      <c r="B36" s="285" t="str">
        <f t="shared" si="3"/>
        <v>選択</v>
      </c>
      <c r="C36" s="104" t="str">
        <f t="shared" si="2"/>
        <v>  </v>
      </c>
      <c r="D36" s="97"/>
      <c r="E36" s="59" t="s">
        <v>125</v>
      </c>
      <c r="F36" s="92"/>
      <c r="G36" s="92"/>
      <c r="H36" s="455"/>
      <c r="I36" s="467"/>
      <c r="J36" s="59" t="s">
        <v>124</v>
      </c>
      <c r="K36" s="469"/>
      <c r="L36" s="470"/>
      <c r="M36" s="470"/>
      <c r="N36" s="470"/>
      <c r="O36" s="470"/>
      <c r="P36" s="470"/>
      <c r="Q36" s="470"/>
      <c r="R36" s="470"/>
      <c r="S36" s="470"/>
      <c r="T36" s="471"/>
      <c r="U36" s="176"/>
      <c r="V36" s="32"/>
      <c r="W36" s="32"/>
      <c r="X36" s="163"/>
      <c r="Y36" s="26"/>
      <c r="Z36" s="26"/>
      <c r="AA36" s="26"/>
      <c r="AB36" s="26"/>
      <c r="AC36" s="26"/>
      <c r="AD36" s="26"/>
      <c r="AE36" s="26"/>
      <c r="AF36" s="26"/>
      <c r="AG36" s="26"/>
      <c r="AH36" s="26"/>
      <c r="AI36" s="281">
        <v>30</v>
      </c>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row>
    <row r="37" spans="1:96" ht="13.5">
      <c r="A37" s="26"/>
      <c r="B37" s="285" t="str">
        <f t="shared" si="3"/>
        <v>選択</v>
      </c>
      <c r="C37" s="104" t="str">
        <f t="shared" si="2"/>
        <v>  </v>
      </c>
      <c r="D37" s="97"/>
      <c r="E37" s="59" t="s">
        <v>125</v>
      </c>
      <c r="F37" s="92"/>
      <c r="G37" s="92"/>
      <c r="H37" s="455"/>
      <c r="I37" s="467"/>
      <c r="J37" s="59" t="s">
        <v>124</v>
      </c>
      <c r="K37" s="469"/>
      <c r="L37" s="470"/>
      <c r="M37" s="470"/>
      <c r="N37" s="470"/>
      <c r="O37" s="470"/>
      <c r="P37" s="470"/>
      <c r="Q37" s="470"/>
      <c r="R37" s="470"/>
      <c r="S37" s="470"/>
      <c r="T37" s="471"/>
      <c r="U37" s="176"/>
      <c r="V37" s="32"/>
      <c r="W37" s="32"/>
      <c r="X37" s="163"/>
      <c r="Y37" s="26"/>
      <c r="Z37" s="26"/>
      <c r="AA37" s="26"/>
      <c r="AB37" s="26"/>
      <c r="AC37" s="26"/>
      <c r="AD37" s="26"/>
      <c r="AE37" s="26"/>
      <c r="AF37" s="26"/>
      <c r="AG37" s="26"/>
      <c r="AH37" s="26"/>
      <c r="AI37" s="281">
        <v>31</v>
      </c>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row>
    <row r="38" spans="1:96" ht="13.5">
      <c r="A38" s="26"/>
      <c r="B38" s="285" t="str">
        <f t="shared" si="3"/>
        <v>選択</v>
      </c>
      <c r="C38" s="104" t="str">
        <f t="shared" si="2"/>
        <v>  </v>
      </c>
      <c r="D38" s="97"/>
      <c r="E38" s="59" t="s">
        <v>125</v>
      </c>
      <c r="F38" s="92"/>
      <c r="G38" s="92"/>
      <c r="H38" s="455"/>
      <c r="I38" s="467"/>
      <c r="J38" s="59" t="s">
        <v>124</v>
      </c>
      <c r="K38" s="469"/>
      <c r="L38" s="470"/>
      <c r="M38" s="470"/>
      <c r="N38" s="470"/>
      <c r="O38" s="470"/>
      <c r="P38" s="470"/>
      <c r="Q38" s="470"/>
      <c r="R38" s="470"/>
      <c r="S38" s="470"/>
      <c r="T38" s="471"/>
      <c r="U38" s="176"/>
      <c r="V38" s="32"/>
      <c r="W38" s="32"/>
      <c r="X38" s="163"/>
      <c r="Y38" s="26"/>
      <c r="Z38" s="26"/>
      <c r="AA38" s="26"/>
      <c r="AB38" s="26"/>
      <c r="AC38" s="26"/>
      <c r="AD38" s="26"/>
      <c r="AE38" s="26"/>
      <c r="AF38" s="26"/>
      <c r="AG38" s="26"/>
      <c r="AH38" s="26"/>
      <c r="AI38" s="281">
        <v>32</v>
      </c>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row>
    <row r="39" spans="1:96" ht="13.5">
      <c r="A39" s="26"/>
      <c r="B39" s="285" t="str">
        <f t="shared" si="3"/>
        <v>選択</v>
      </c>
      <c r="C39" s="104" t="str">
        <f t="shared" si="2"/>
        <v>  </v>
      </c>
      <c r="D39" s="97"/>
      <c r="E39" s="59" t="s">
        <v>125</v>
      </c>
      <c r="F39" s="92"/>
      <c r="G39" s="92"/>
      <c r="H39" s="455"/>
      <c r="I39" s="467"/>
      <c r="J39" s="59" t="s">
        <v>124</v>
      </c>
      <c r="K39" s="469"/>
      <c r="L39" s="470"/>
      <c r="M39" s="470"/>
      <c r="N39" s="470"/>
      <c r="O39" s="470"/>
      <c r="P39" s="470"/>
      <c r="Q39" s="470"/>
      <c r="R39" s="470"/>
      <c r="S39" s="470"/>
      <c r="T39" s="471"/>
      <c r="U39" s="176"/>
      <c r="V39" s="32"/>
      <c r="W39" s="32"/>
      <c r="X39" s="163"/>
      <c r="Y39" s="26"/>
      <c r="Z39" s="26"/>
      <c r="AA39" s="26"/>
      <c r="AB39" s="26"/>
      <c r="AC39" s="26"/>
      <c r="AD39" s="26"/>
      <c r="AE39" s="26"/>
      <c r="AF39" s="26"/>
      <c r="AG39" s="26"/>
      <c r="AH39" s="26"/>
      <c r="AI39" s="281">
        <v>33</v>
      </c>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row>
    <row r="40" spans="1:96" ht="13.5">
      <c r="A40" s="26"/>
      <c r="B40" s="285" t="str">
        <f t="shared" si="3"/>
        <v>選択</v>
      </c>
      <c r="C40" s="104" t="str">
        <f t="shared" si="2"/>
        <v>  </v>
      </c>
      <c r="D40" s="97"/>
      <c r="E40" s="59" t="s">
        <v>125</v>
      </c>
      <c r="F40" s="92"/>
      <c r="G40" s="92"/>
      <c r="H40" s="455"/>
      <c r="I40" s="467"/>
      <c r="J40" s="59" t="s">
        <v>124</v>
      </c>
      <c r="K40" s="469"/>
      <c r="L40" s="470"/>
      <c r="M40" s="470"/>
      <c r="N40" s="470"/>
      <c r="O40" s="470"/>
      <c r="P40" s="470"/>
      <c r="Q40" s="470"/>
      <c r="R40" s="470"/>
      <c r="S40" s="470"/>
      <c r="T40" s="471"/>
      <c r="U40" s="176"/>
      <c r="V40" s="32"/>
      <c r="W40" s="32"/>
      <c r="X40" s="163"/>
      <c r="Y40" s="26"/>
      <c r="Z40" s="26"/>
      <c r="AA40" s="26"/>
      <c r="AB40" s="26"/>
      <c r="AC40" s="26"/>
      <c r="AD40" s="26"/>
      <c r="AE40" s="26"/>
      <c r="AF40" s="26"/>
      <c r="AG40" s="26"/>
      <c r="AH40" s="26"/>
      <c r="AI40" s="281">
        <v>34</v>
      </c>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row>
    <row r="41" spans="1:96" ht="13.5">
      <c r="A41" s="26"/>
      <c r="B41" s="285" t="str">
        <f t="shared" si="3"/>
        <v>選択</v>
      </c>
      <c r="C41" s="105" t="str">
        <f t="shared" si="2"/>
        <v>  </v>
      </c>
      <c r="D41" s="98"/>
      <c r="E41" s="60" t="s">
        <v>125</v>
      </c>
      <c r="F41" s="95"/>
      <c r="G41" s="95"/>
      <c r="H41" s="455"/>
      <c r="I41" s="467"/>
      <c r="J41" s="60" t="s">
        <v>124</v>
      </c>
      <c r="K41" s="469"/>
      <c r="L41" s="470"/>
      <c r="M41" s="470"/>
      <c r="N41" s="470"/>
      <c r="O41" s="470"/>
      <c r="P41" s="470"/>
      <c r="Q41" s="470"/>
      <c r="R41" s="470"/>
      <c r="S41" s="470"/>
      <c r="T41" s="471"/>
      <c r="U41" s="176"/>
      <c r="V41" s="32"/>
      <c r="W41" s="32"/>
      <c r="X41" s="163"/>
      <c r="Y41" s="26"/>
      <c r="Z41" s="26"/>
      <c r="AA41" s="26"/>
      <c r="AB41" s="26"/>
      <c r="AC41" s="26"/>
      <c r="AD41" s="26"/>
      <c r="AE41" s="26"/>
      <c r="AF41" s="26"/>
      <c r="AG41" s="26"/>
      <c r="AH41" s="26"/>
      <c r="AI41" s="281">
        <v>35</v>
      </c>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row>
    <row r="42" spans="1:96" ht="14.25" thickBot="1">
      <c r="A42" s="26"/>
      <c r="B42" s="286" t="str">
        <f>B25</f>
        <v>選択</v>
      </c>
      <c r="C42" s="106" t="str">
        <f t="shared" si="2"/>
        <v>  </v>
      </c>
      <c r="D42" s="99"/>
      <c r="E42" s="61" t="s">
        <v>125</v>
      </c>
      <c r="F42" s="93"/>
      <c r="G42" s="93"/>
      <c r="H42" s="494"/>
      <c r="I42" s="495"/>
      <c r="J42" s="61" t="s">
        <v>124</v>
      </c>
      <c r="K42" s="472"/>
      <c r="L42" s="473"/>
      <c r="M42" s="473"/>
      <c r="N42" s="473"/>
      <c r="O42" s="473"/>
      <c r="P42" s="473"/>
      <c r="Q42" s="473"/>
      <c r="R42" s="473"/>
      <c r="S42" s="473"/>
      <c r="T42" s="474"/>
      <c r="U42" s="177"/>
      <c r="V42" s="32"/>
      <c r="W42" s="32"/>
      <c r="X42" s="163"/>
      <c r="Y42" s="26"/>
      <c r="Z42" s="26"/>
      <c r="AA42" s="26"/>
      <c r="AB42" s="26"/>
      <c r="AD42" s="26"/>
      <c r="AE42" s="26"/>
      <c r="AF42" s="26"/>
      <c r="AG42" s="26"/>
      <c r="AH42" s="26"/>
      <c r="AI42" s="281">
        <v>36</v>
      </c>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row>
    <row r="43" spans="1:96" ht="13.5">
      <c r="A43" s="26"/>
      <c r="B43" s="26"/>
      <c r="C43" s="26"/>
      <c r="D43" s="26"/>
      <c r="E43" s="26"/>
      <c r="F43" s="26"/>
      <c r="G43" s="26"/>
      <c r="H43" s="26"/>
      <c r="I43" s="26"/>
      <c r="J43" s="26"/>
      <c r="K43" s="26"/>
      <c r="L43" s="26"/>
      <c r="M43" s="26"/>
      <c r="N43" s="26"/>
      <c r="O43" s="26"/>
      <c r="P43" s="26"/>
      <c r="Q43" s="26"/>
      <c r="R43" s="26"/>
      <c r="S43" s="26"/>
      <c r="T43" s="26"/>
      <c r="U43" s="26"/>
      <c r="V43" s="26"/>
      <c r="W43" s="26"/>
      <c r="X43" s="163"/>
      <c r="Y43" s="26"/>
      <c r="Z43" s="26"/>
      <c r="AA43" s="26"/>
      <c r="AB43" s="26"/>
      <c r="AC43" s="26"/>
      <c r="AD43" s="26"/>
      <c r="AE43" s="26"/>
      <c r="AF43" s="26"/>
      <c r="AG43" s="26"/>
      <c r="AH43" s="26"/>
      <c r="AI43" s="281">
        <v>37</v>
      </c>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row>
    <row r="44" spans="1:96" ht="13.5">
      <c r="A44" s="26"/>
      <c r="B44" s="26"/>
      <c r="C44" s="26"/>
      <c r="D44" s="26"/>
      <c r="E44" s="26"/>
      <c r="F44" s="26"/>
      <c r="G44" s="26"/>
      <c r="H44" s="26"/>
      <c r="I44" s="26"/>
      <c r="J44" s="26"/>
      <c r="K44" s="26"/>
      <c r="L44" s="26"/>
      <c r="M44" s="26"/>
      <c r="N44" s="26"/>
      <c r="O44" s="26"/>
      <c r="P44" s="26"/>
      <c r="Q44" s="26"/>
      <c r="R44" s="26"/>
      <c r="S44" s="26"/>
      <c r="T44" s="26"/>
      <c r="U44" s="26"/>
      <c r="V44" s="26"/>
      <c r="W44" s="26"/>
      <c r="X44" s="163"/>
      <c r="Y44" s="26"/>
      <c r="Z44" s="26"/>
      <c r="AA44" s="26"/>
      <c r="AB44" s="26"/>
      <c r="AC44" s="26"/>
      <c r="AD44" s="26"/>
      <c r="AE44" s="26"/>
      <c r="AF44" s="26"/>
      <c r="AG44" s="26"/>
      <c r="AH44" s="26"/>
      <c r="AI44" s="281">
        <v>38</v>
      </c>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row>
    <row r="45" spans="1:96" ht="13.5">
      <c r="A45" s="26"/>
      <c r="B45" s="26"/>
      <c r="C45" s="26"/>
      <c r="D45" s="26"/>
      <c r="E45" s="26"/>
      <c r="F45" s="26"/>
      <c r="G45" s="26"/>
      <c r="H45" s="26"/>
      <c r="I45" s="26"/>
      <c r="J45" s="26"/>
      <c r="K45" s="26"/>
      <c r="L45" s="26"/>
      <c r="M45" s="26"/>
      <c r="N45" s="26"/>
      <c r="O45" s="26"/>
      <c r="P45" s="26"/>
      <c r="Q45" s="26"/>
      <c r="R45" s="26"/>
      <c r="S45" s="26"/>
      <c r="T45" s="26"/>
      <c r="U45" s="26"/>
      <c r="W45" s="26"/>
      <c r="X45" s="26"/>
      <c r="Y45" s="26"/>
      <c r="Z45" s="26"/>
      <c r="AA45" s="26"/>
      <c r="AB45" s="26"/>
      <c r="AC45" s="26"/>
      <c r="AD45" s="26"/>
      <c r="AE45" s="26"/>
      <c r="AF45" s="26"/>
      <c r="AG45" s="26"/>
      <c r="AH45" s="26"/>
      <c r="AI45" s="281">
        <v>39</v>
      </c>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row>
    <row r="46" spans="1:96" ht="13.5">
      <c r="A46" s="26"/>
      <c r="B46" s="26"/>
      <c r="C46" s="26"/>
      <c r="D46" s="26"/>
      <c r="E46" s="26"/>
      <c r="F46" s="26"/>
      <c r="G46" s="26"/>
      <c r="H46" s="26"/>
      <c r="I46" s="26"/>
      <c r="J46" s="26"/>
      <c r="K46" s="26"/>
      <c r="L46" s="26"/>
      <c r="M46" s="26"/>
      <c r="N46" s="26"/>
      <c r="O46" s="26"/>
      <c r="P46" s="26"/>
      <c r="Q46" s="26"/>
      <c r="R46" s="26"/>
      <c r="S46" s="26"/>
      <c r="T46" s="26"/>
      <c r="U46" s="26"/>
      <c r="W46" s="26"/>
      <c r="X46" s="26"/>
      <c r="Y46" s="26"/>
      <c r="Z46" s="26"/>
      <c r="AA46" s="26"/>
      <c r="AB46" s="26"/>
      <c r="AC46" s="26"/>
      <c r="AD46" s="26"/>
      <c r="AE46" s="26"/>
      <c r="AF46" s="26"/>
      <c r="AG46" s="26"/>
      <c r="AH46" s="26"/>
      <c r="AI46" s="281">
        <v>40</v>
      </c>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row>
    <row r="47" spans="1:96" ht="13.5">
      <c r="A47" s="26"/>
      <c r="B47" s="26"/>
      <c r="C47" s="26"/>
      <c r="D47" s="26"/>
      <c r="E47" s="26"/>
      <c r="F47" s="26"/>
      <c r="G47" s="26"/>
      <c r="H47" s="26"/>
      <c r="I47" s="26"/>
      <c r="J47" s="26"/>
      <c r="K47" s="26"/>
      <c r="L47" s="26"/>
      <c r="M47" s="26"/>
      <c r="N47" s="26"/>
      <c r="O47" s="26"/>
      <c r="P47" s="26"/>
      <c r="Q47" s="26"/>
      <c r="R47" s="26"/>
      <c r="S47" s="26"/>
      <c r="T47" s="26"/>
      <c r="U47" s="26"/>
      <c r="W47" s="26"/>
      <c r="X47" s="26"/>
      <c r="Y47" s="26"/>
      <c r="Z47" s="26"/>
      <c r="AA47" s="26"/>
      <c r="AB47" s="26"/>
      <c r="AC47" s="26"/>
      <c r="AD47" s="26"/>
      <c r="AE47" s="26"/>
      <c r="AF47" s="26"/>
      <c r="AG47" s="26"/>
      <c r="AH47" s="26"/>
      <c r="AI47" s="281">
        <v>41</v>
      </c>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row>
    <row r="48" spans="1:96" ht="13.5">
      <c r="A48" s="26"/>
      <c r="B48" s="26"/>
      <c r="C48" s="26"/>
      <c r="D48" s="26"/>
      <c r="E48" s="26"/>
      <c r="F48" s="26"/>
      <c r="G48" s="26"/>
      <c r="H48" s="26"/>
      <c r="I48" s="26"/>
      <c r="J48" s="26"/>
      <c r="K48" s="26"/>
      <c r="L48" s="26"/>
      <c r="M48" s="26"/>
      <c r="N48" s="26"/>
      <c r="O48" s="26"/>
      <c r="P48" s="26"/>
      <c r="Q48" s="26"/>
      <c r="R48" s="26"/>
      <c r="S48" s="26"/>
      <c r="T48" s="26"/>
      <c r="U48" s="26"/>
      <c r="W48" s="26"/>
      <c r="X48" s="26"/>
      <c r="Y48" s="26"/>
      <c r="Z48" s="26"/>
      <c r="AA48" s="26"/>
      <c r="AB48" s="26"/>
      <c r="AC48" s="26"/>
      <c r="AD48" s="26"/>
      <c r="AE48" s="26"/>
      <c r="AF48" s="26"/>
      <c r="AG48" s="26"/>
      <c r="AH48" s="26"/>
      <c r="AI48" s="281">
        <v>42</v>
      </c>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row>
    <row r="49" spans="1:96" ht="13.5">
      <c r="A49" s="26"/>
      <c r="B49" s="26"/>
      <c r="C49" s="26"/>
      <c r="D49" s="26"/>
      <c r="E49" s="26"/>
      <c r="F49" s="26"/>
      <c r="G49" s="26"/>
      <c r="H49" s="26"/>
      <c r="I49" s="26"/>
      <c r="J49" s="26"/>
      <c r="K49" s="26"/>
      <c r="L49" s="26"/>
      <c r="M49" s="26"/>
      <c r="N49" s="26"/>
      <c r="O49" s="26"/>
      <c r="P49" s="26"/>
      <c r="Q49" s="26"/>
      <c r="R49" s="26"/>
      <c r="S49" s="26"/>
      <c r="T49" s="26"/>
      <c r="U49" s="26"/>
      <c r="W49" s="26"/>
      <c r="X49" s="26"/>
      <c r="Y49" s="26"/>
      <c r="Z49" s="26"/>
      <c r="AA49" s="26"/>
      <c r="AB49" s="26"/>
      <c r="AC49" s="26"/>
      <c r="AD49" s="26"/>
      <c r="AE49" s="26"/>
      <c r="AF49" s="26"/>
      <c r="AG49" s="26"/>
      <c r="AH49" s="26"/>
      <c r="AI49" s="281">
        <v>43</v>
      </c>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row>
    <row r="50" spans="1:96" ht="13.5">
      <c r="A50" s="26"/>
      <c r="B50" s="26"/>
      <c r="C50" s="26"/>
      <c r="D50" s="26"/>
      <c r="E50" s="26"/>
      <c r="F50" s="26"/>
      <c r="G50" s="26"/>
      <c r="H50" s="26"/>
      <c r="I50" s="26"/>
      <c r="J50" s="26"/>
      <c r="K50" s="26"/>
      <c r="L50" s="26"/>
      <c r="M50" s="26"/>
      <c r="N50" s="26"/>
      <c r="O50" s="26"/>
      <c r="P50" s="26"/>
      <c r="Q50" s="26"/>
      <c r="R50" s="26"/>
      <c r="S50" s="26"/>
      <c r="T50" s="26"/>
      <c r="U50" s="26"/>
      <c r="W50" s="26"/>
      <c r="X50" s="26"/>
      <c r="Y50" s="26"/>
      <c r="Z50" s="26"/>
      <c r="AA50" s="26"/>
      <c r="AB50" s="26"/>
      <c r="AC50" s="26"/>
      <c r="AD50" s="26"/>
      <c r="AE50" s="26"/>
      <c r="AF50" s="26"/>
      <c r="AG50" s="26"/>
      <c r="AH50" s="26"/>
      <c r="AI50" s="281">
        <v>44</v>
      </c>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row>
    <row r="51" spans="1:96" ht="13.5">
      <c r="A51" s="26"/>
      <c r="B51" s="26"/>
      <c r="C51" s="26"/>
      <c r="D51" s="26"/>
      <c r="E51" s="26"/>
      <c r="F51" s="26"/>
      <c r="G51" s="26"/>
      <c r="H51" s="26"/>
      <c r="I51" s="26"/>
      <c r="J51" s="26"/>
      <c r="K51" s="26"/>
      <c r="L51" s="26"/>
      <c r="M51" s="26"/>
      <c r="N51" s="26"/>
      <c r="O51" s="26"/>
      <c r="P51" s="26"/>
      <c r="Q51" s="26"/>
      <c r="R51" s="26"/>
      <c r="S51" s="26"/>
      <c r="T51" s="26"/>
      <c r="U51" s="26"/>
      <c r="V51" s="26"/>
      <c r="W51" s="26"/>
      <c r="Y51" s="26"/>
      <c r="Z51" s="26"/>
      <c r="AA51" s="26"/>
      <c r="AB51" s="26"/>
      <c r="AC51" s="26"/>
      <c r="AD51" s="26"/>
      <c r="AE51" s="26"/>
      <c r="AF51" s="26"/>
      <c r="AG51" s="26"/>
      <c r="AH51" s="26"/>
      <c r="AI51" s="281">
        <v>45</v>
      </c>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row>
    <row r="52" spans="1:96" ht="13.5">
      <c r="A52" s="26"/>
      <c r="B52" s="26"/>
      <c r="C52" s="26"/>
      <c r="D52" s="26"/>
      <c r="E52" s="26"/>
      <c r="F52" s="26"/>
      <c r="G52" s="26"/>
      <c r="H52" s="26"/>
      <c r="I52" s="26"/>
      <c r="J52" s="26"/>
      <c r="K52" s="26"/>
      <c r="L52" s="26"/>
      <c r="M52" s="26"/>
      <c r="N52" s="26"/>
      <c r="O52" s="26"/>
      <c r="P52" s="26"/>
      <c r="Q52" s="26"/>
      <c r="R52" s="26"/>
      <c r="S52" s="26"/>
      <c r="T52" s="26"/>
      <c r="U52" s="26"/>
      <c r="Y52" s="26"/>
      <c r="Z52" s="26"/>
      <c r="AA52" s="26"/>
      <c r="AB52" s="26"/>
      <c r="AC52" s="26"/>
      <c r="AD52" s="26"/>
      <c r="AE52" s="26"/>
      <c r="AF52" s="26"/>
      <c r="AG52" s="26"/>
      <c r="AH52" s="26"/>
      <c r="AI52" s="281">
        <v>46</v>
      </c>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row>
    <row r="53" spans="1:96" ht="13.5">
      <c r="A53" s="26"/>
      <c r="B53" s="26"/>
      <c r="C53" s="26"/>
      <c r="D53" s="26"/>
      <c r="E53" s="26"/>
      <c r="F53" s="26"/>
      <c r="G53" s="26"/>
      <c r="H53" s="26"/>
      <c r="I53" s="26"/>
      <c r="J53" s="26"/>
      <c r="K53" s="26"/>
      <c r="L53" s="26"/>
      <c r="M53" s="26"/>
      <c r="N53" s="26"/>
      <c r="O53" s="26"/>
      <c r="P53" s="26"/>
      <c r="Q53" s="26"/>
      <c r="R53" s="26"/>
      <c r="S53" s="26"/>
      <c r="T53" s="26"/>
      <c r="U53" s="26"/>
      <c r="W53" s="26"/>
      <c r="X53" s="26"/>
      <c r="Y53" s="26"/>
      <c r="Z53" s="26"/>
      <c r="AA53" s="26"/>
      <c r="AB53" s="26"/>
      <c r="AC53" s="26"/>
      <c r="AD53" s="26"/>
      <c r="AE53" s="26"/>
      <c r="AF53" s="26"/>
      <c r="AG53" s="26"/>
      <c r="AH53" s="26"/>
      <c r="AI53" s="281">
        <v>47</v>
      </c>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row>
    <row r="54" spans="1:96" ht="13.5">
      <c r="A54" s="26"/>
      <c r="B54" s="26"/>
      <c r="C54" s="26"/>
      <c r="D54" s="26"/>
      <c r="E54" s="26"/>
      <c r="F54" s="26"/>
      <c r="G54" s="26"/>
      <c r="H54" s="26"/>
      <c r="I54" s="26"/>
      <c r="J54" s="26"/>
      <c r="K54" s="26"/>
      <c r="L54" s="26"/>
      <c r="M54" s="26"/>
      <c r="N54" s="26"/>
      <c r="O54" s="26"/>
      <c r="P54" s="26"/>
      <c r="Q54" s="26"/>
      <c r="R54" s="26"/>
      <c r="S54" s="26"/>
      <c r="T54" s="26"/>
      <c r="U54" s="26"/>
      <c r="V54" s="26"/>
      <c r="W54" s="26"/>
      <c r="X54" s="163"/>
      <c r="Y54" s="26"/>
      <c r="Z54" s="26"/>
      <c r="AA54" s="26"/>
      <c r="AB54" s="26"/>
      <c r="AC54" s="26"/>
      <c r="AD54" s="26"/>
      <c r="AE54" s="26"/>
      <c r="AF54" s="26"/>
      <c r="AG54" s="26"/>
      <c r="AH54" s="26"/>
      <c r="AI54" s="281">
        <v>48</v>
      </c>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row>
    <row r="55" spans="1:96" ht="13.5">
      <c r="A55" s="26"/>
      <c r="B55" s="26"/>
      <c r="C55" s="26"/>
      <c r="D55" s="26"/>
      <c r="E55" s="26"/>
      <c r="F55" s="26"/>
      <c r="G55" s="26"/>
      <c r="H55" s="26"/>
      <c r="I55" s="26"/>
      <c r="J55" s="26"/>
      <c r="K55" s="26"/>
      <c r="L55" s="26"/>
      <c r="M55" s="26"/>
      <c r="N55" s="26"/>
      <c r="O55" s="26"/>
      <c r="P55" s="26"/>
      <c r="Q55" s="26"/>
      <c r="R55" s="26"/>
      <c r="S55" s="26"/>
      <c r="T55" s="26"/>
      <c r="U55" s="26"/>
      <c r="V55" s="26"/>
      <c r="W55" s="26"/>
      <c r="X55" s="163"/>
      <c r="Y55" s="26"/>
      <c r="Z55" s="26"/>
      <c r="AA55" s="26"/>
      <c r="AB55" s="26"/>
      <c r="AC55" s="26"/>
      <c r="AD55" s="26"/>
      <c r="AE55" s="26"/>
      <c r="AF55" s="26"/>
      <c r="AG55" s="26"/>
      <c r="AH55" s="26"/>
      <c r="AI55" s="281">
        <v>49</v>
      </c>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row>
    <row r="56" spans="1:96" ht="13.5">
      <c r="A56" s="26"/>
      <c r="B56" s="26"/>
      <c r="C56" s="26"/>
      <c r="D56" s="26"/>
      <c r="E56" s="26"/>
      <c r="F56" s="26"/>
      <c r="G56" s="26"/>
      <c r="H56" s="26"/>
      <c r="I56" s="26"/>
      <c r="J56" s="26"/>
      <c r="K56" s="26"/>
      <c r="L56" s="26"/>
      <c r="M56" s="26"/>
      <c r="N56" s="26"/>
      <c r="O56" s="26"/>
      <c r="P56" s="26"/>
      <c r="Q56" s="26"/>
      <c r="R56" s="26"/>
      <c r="S56" s="26"/>
      <c r="T56" s="26"/>
      <c r="U56" s="26"/>
      <c r="V56" s="26"/>
      <c r="W56" s="26"/>
      <c r="X56" s="163"/>
      <c r="Y56" s="26"/>
      <c r="Z56" s="26"/>
      <c r="AA56" s="26"/>
      <c r="AB56" s="26"/>
      <c r="AC56" s="26"/>
      <c r="AD56" s="26"/>
      <c r="AE56" s="26"/>
      <c r="AF56" s="26"/>
      <c r="AG56" s="26"/>
      <c r="AH56" s="26"/>
      <c r="AI56" s="281">
        <v>50</v>
      </c>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row>
    <row r="57" spans="1:96" ht="13.5">
      <c r="A57" s="26"/>
      <c r="B57" s="26"/>
      <c r="C57" s="26"/>
      <c r="D57" s="26"/>
      <c r="E57" s="26"/>
      <c r="F57" s="26"/>
      <c r="G57" s="26"/>
      <c r="H57" s="26"/>
      <c r="I57" s="26"/>
      <c r="J57" s="26"/>
      <c r="K57" s="26"/>
      <c r="L57" s="26"/>
      <c r="M57" s="26"/>
      <c r="N57" s="26"/>
      <c r="O57" s="26"/>
      <c r="P57" s="26"/>
      <c r="Q57" s="26"/>
      <c r="R57" s="26"/>
      <c r="S57" s="26"/>
      <c r="T57" s="26"/>
      <c r="U57" s="26"/>
      <c r="V57" s="26"/>
      <c r="W57" s="26"/>
      <c r="X57" s="163"/>
      <c r="Y57" s="26"/>
      <c r="Z57" s="26"/>
      <c r="AA57" s="26"/>
      <c r="AB57" s="26"/>
      <c r="AC57" s="26"/>
      <c r="AD57" s="26"/>
      <c r="AE57" s="26"/>
      <c r="AF57" s="26"/>
      <c r="AG57" s="26"/>
      <c r="AH57" s="26"/>
      <c r="AI57" s="281">
        <v>51</v>
      </c>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row>
    <row r="58" spans="1:96" ht="13.5">
      <c r="A58" s="26"/>
      <c r="B58" s="26"/>
      <c r="C58" s="26"/>
      <c r="D58" s="26"/>
      <c r="E58" s="26"/>
      <c r="F58" s="26"/>
      <c r="G58" s="26"/>
      <c r="H58" s="26"/>
      <c r="I58" s="26"/>
      <c r="J58" s="26"/>
      <c r="K58" s="26"/>
      <c r="L58" s="26"/>
      <c r="M58" s="26"/>
      <c r="N58" s="26"/>
      <c r="O58" s="26"/>
      <c r="P58" s="26"/>
      <c r="Q58" s="26"/>
      <c r="R58" s="26"/>
      <c r="S58" s="26"/>
      <c r="T58" s="26"/>
      <c r="U58" s="26"/>
      <c r="V58" s="26"/>
      <c r="W58" s="26"/>
      <c r="X58" s="163"/>
      <c r="Y58" s="26"/>
      <c r="Z58" s="26"/>
      <c r="AA58" s="26"/>
      <c r="AB58" s="26"/>
      <c r="AC58" s="26"/>
      <c r="AD58" s="26"/>
      <c r="AE58" s="26"/>
      <c r="AF58" s="26"/>
      <c r="AG58" s="26"/>
      <c r="AH58" s="26"/>
      <c r="AI58" s="281">
        <v>52</v>
      </c>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row>
    <row r="59" spans="1:96" ht="13.5">
      <c r="A59" s="26"/>
      <c r="B59" s="26"/>
      <c r="C59" s="26"/>
      <c r="D59" s="26"/>
      <c r="E59" s="26"/>
      <c r="F59" s="26"/>
      <c r="G59" s="26"/>
      <c r="H59" s="26"/>
      <c r="I59" s="26"/>
      <c r="J59" s="26"/>
      <c r="K59" s="26"/>
      <c r="L59" s="26"/>
      <c r="M59" s="26"/>
      <c r="N59" s="26"/>
      <c r="O59" s="26"/>
      <c r="P59" s="26"/>
      <c r="Q59" s="26"/>
      <c r="R59" s="26"/>
      <c r="S59" s="26"/>
      <c r="T59" s="26"/>
      <c r="U59" s="26"/>
      <c r="V59" s="26"/>
      <c r="W59" s="26"/>
      <c r="X59" s="163"/>
      <c r="Y59" s="26"/>
      <c r="Z59" s="26"/>
      <c r="AA59" s="26"/>
      <c r="AB59" s="26"/>
      <c r="AC59" s="26"/>
      <c r="AD59" s="26"/>
      <c r="AE59" s="26"/>
      <c r="AF59" s="26"/>
      <c r="AG59" s="26"/>
      <c r="AH59" s="26"/>
      <c r="AI59" s="281">
        <v>53</v>
      </c>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row>
    <row r="60" spans="1:96" ht="13.5">
      <c r="A60" s="26"/>
      <c r="B60" s="26"/>
      <c r="C60" s="26"/>
      <c r="D60" s="26"/>
      <c r="E60" s="26"/>
      <c r="F60" s="26"/>
      <c r="G60" s="26"/>
      <c r="H60" s="26"/>
      <c r="I60" s="26"/>
      <c r="J60" s="26"/>
      <c r="K60" s="26"/>
      <c r="L60" s="26"/>
      <c r="M60" s="26"/>
      <c r="N60" s="26"/>
      <c r="O60" s="26"/>
      <c r="P60" s="26"/>
      <c r="Q60" s="26"/>
      <c r="R60" s="26"/>
      <c r="S60" s="26"/>
      <c r="T60" s="26"/>
      <c r="U60" s="26"/>
      <c r="V60" s="26"/>
      <c r="W60" s="26"/>
      <c r="X60" s="163"/>
      <c r="Y60" s="26"/>
      <c r="Z60" s="26"/>
      <c r="AA60" s="26"/>
      <c r="AB60" s="26"/>
      <c r="AC60" s="26"/>
      <c r="AD60" s="26"/>
      <c r="AE60" s="26"/>
      <c r="AF60" s="26"/>
      <c r="AG60" s="26"/>
      <c r="AH60" s="26"/>
      <c r="AI60" s="281">
        <v>54</v>
      </c>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row>
    <row r="61" spans="1:96" ht="13.5">
      <c r="A61" s="26"/>
      <c r="B61" s="26"/>
      <c r="C61" s="26"/>
      <c r="D61" s="26"/>
      <c r="E61" s="26"/>
      <c r="F61" s="26"/>
      <c r="G61" s="26"/>
      <c r="H61" s="26"/>
      <c r="I61" s="26"/>
      <c r="J61" s="26"/>
      <c r="K61" s="26"/>
      <c r="L61" s="26"/>
      <c r="M61" s="26"/>
      <c r="N61" s="26"/>
      <c r="O61" s="26"/>
      <c r="P61" s="26"/>
      <c r="Q61" s="26"/>
      <c r="R61" s="26"/>
      <c r="S61" s="26"/>
      <c r="T61" s="26"/>
      <c r="U61" s="26"/>
      <c r="V61" s="26"/>
      <c r="W61" s="26"/>
      <c r="X61" s="163"/>
      <c r="Y61" s="26"/>
      <c r="Z61" s="26"/>
      <c r="AA61" s="26"/>
      <c r="AB61" s="26"/>
      <c r="AC61" s="26"/>
      <c r="AD61" s="26"/>
      <c r="AE61" s="26"/>
      <c r="AF61" s="26"/>
      <c r="AG61" s="26"/>
      <c r="AH61" s="26"/>
      <c r="AI61" s="281">
        <v>55</v>
      </c>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row>
    <row r="62" spans="1:96" ht="13.5">
      <c r="A62" s="26"/>
      <c r="B62" s="26"/>
      <c r="C62" s="26"/>
      <c r="D62" s="26"/>
      <c r="E62" s="26"/>
      <c r="F62" s="26"/>
      <c r="G62" s="26"/>
      <c r="H62" s="26"/>
      <c r="I62" s="26"/>
      <c r="J62" s="26"/>
      <c r="K62" s="26"/>
      <c r="L62" s="26"/>
      <c r="M62" s="26"/>
      <c r="N62" s="26"/>
      <c r="O62" s="26"/>
      <c r="P62" s="26"/>
      <c r="Q62" s="26"/>
      <c r="R62" s="26"/>
      <c r="S62" s="26"/>
      <c r="T62" s="26"/>
      <c r="U62" s="26"/>
      <c r="V62" s="26"/>
      <c r="W62" s="26"/>
      <c r="X62" s="163"/>
      <c r="Y62" s="26"/>
      <c r="Z62" s="26"/>
      <c r="AA62" s="26"/>
      <c r="AB62" s="26"/>
      <c r="AC62" s="26"/>
      <c r="AD62" s="26"/>
      <c r="AE62" s="26"/>
      <c r="AF62" s="26"/>
      <c r="AG62" s="26"/>
      <c r="AH62" s="26"/>
      <c r="AI62" s="281">
        <v>56</v>
      </c>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row>
    <row r="63" spans="1:96" ht="13.5">
      <c r="A63" s="26"/>
      <c r="B63" s="26"/>
      <c r="C63" s="26"/>
      <c r="D63" s="26"/>
      <c r="E63" s="26"/>
      <c r="F63" s="26"/>
      <c r="G63" s="26"/>
      <c r="H63" s="26"/>
      <c r="I63" s="26"/>
      <c r="J63" s="26"/>
      <c r="K63" s="26"/>
      <c r="L63" s="26"/>
      <c r="M63" s="26"/>
      <c r="N63" s="26"/>
      <c r="O63" s="26"/>
      <c r="P63" s="26"/>
      <c r="Q63" s="26"/>
      <c r="R63" s="26"/>
      <c r="S63" s="26"/>
      <c r="T63" s="26"/>
      <c r="U63" s="26"/>
      <c r="V63" s="26"/>
      <c r="W63" s="26"/>
      <c r="X63" s="163"/>
      <c r="Y63" s="26"/>
      <c r="Z63" s="26"/>
      <c r="AA63" s="26"/>
      <c r="AB63" s="26"/>
      <c r="AC63" s="26"/>
      <c r="AD63" s="26"/>
      <c r="AE63" s="26"/>
      <c r="AF63" s="26"/>
      <c r="AG63" s="26"/>
      <c r="AH63" s="26"/>
      <c r="AI63" s="281">
        <v>57</v>
      </c>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row>
    <row r="64" spans="1:96" ht="13.5">
      <c r="A64" s="26"/>
      <c r="B64" s="26"/>
      <c r="C64" s="26"/>
      <c r="D64" s="26"/>
      <c r="E64" s="26"/>
      <c r="F64" s="26"/>
      <c r="G64" s="26"/>
      <c r="H64" s="26"/>
      <c r="I64" s="26"/>
      <c r="J64" s="26"/>
      <c r="K64" s="26"/>
      <c r="L64" s="26"/>
      <c r="M64" s="26"/>
      <c r="N64" s="26"/>
      <c r="O64" s="26"/>
      <c r="P64" s="26"/>
      <c r="Q64" s="26"/>
      <c r="R64" s="26"/>
      <c r="S64" s="26"/>
      <c r="T64" s="26"/>
      <c r="U64" s="26"/>
      <c r="V64" s="26"/>
      <c r="W64" s="26"/>
      <c r="X64" s="163"/>
      <c r="Y64" s="26"/>
      <c r="Z64" s="26"/>
      <c r="AA64" s="26"/>
      <c r="AB64" s="26"/>
      <c r="AC64" s="26"/>
      <c r="AD64" s="26"/>
      <c r="AE64" s="26"/>
      <c r="AF64" s="26"/>
      <c r="AG64" s="26"/>
      <c r="AH64" s="26"/>
      <c r="AI64" s="281">
        <v>58</v>
      </c>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row>
    <row r="65" spans="1:96" ht="13.5">
      <c r="A65" s="26"/>
      <c r="B65" s="26"/>
      <c r="C65" s="26"/>
      <c r="D65" s="26"/>
      <c r="E65" s="26"/>
      <c r="F65" s="26"/>
      <c r="G65" s="26"/>
      <c r="H65" s="26"/>
      <c r="I65" s="26"/>
      <c r="J65" s="26"/>
      <c r="K65" s="26"/>
      <c r="L65" s="26"/>
      <c r="M65" s="26"/>
      <c r="N65" s="26"/>
      <c r="O65" s="26"/>
      <c r="P65" s="26"/>
      <c r="Q65" s="26"/>
      <c r="R65" s="26"/>
      <c r="S65" s="26"/>
      <c r="T65" s="26"/>
      <c r="U65" s="26"/>
      <c r="V65" s="26"/>
      <c r="W65" s="26"/>
      <c r="X65" s="163"/>
      <c r="Y65" s="26"/>
      <c r="Z65" s="26"/>
      <c r="AA65" s="26"/>
      <c r="AB65" s="26"/>
      <c r="AC65" s="26"/>
      <c r="AD65" s="26"/>
      <c r="AE65" s="26"/>
      <c r="AF65" s="26"/>
      <c r="AG65" s="26"/>
      <c r="AH65" s="26"/>
      <c r="AI65" s="281">
        <v>59</v>
      </c>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row>
    <row r="66" spans="1:96" ht="13.5">
      <c r="A66" s="26"/>
      <c r="B66" s="26"/>
      <c r="C66" s="26"/>
      <c r="D66" s="26"/>
      <c r="E66" s="26"/>
      <c r="F66" s="26"/>
      <c r="G66" s="26"/>
      <c r="H66" s="26"/>
      <c r="I66" s="26"/>
      <c r="J66" s="26"/>
      <c r="K66" s="26"/>
      <c r="L66" s="26"/>
      <c r="M66" s="26"/>
      <c r="N66" s="26"/>
      <c r="O66" s="26"/>
      <c r="P66" s="26"/>
      <c r="Q66" s="26"/>
      <c r="R66" s="26"/>
      <c r="S66" s="26"/>
      <c r="T66" s="26"/>
      <c r="U66" s="26"/>
      <c r="V66" s="26"/>
      <c r="W66" s="26"/>
      <c r="X66" s="163"/>
      <c r="Y66" s="26"/>
      <c r="Z66" s="26"/>
      <c r="AA66" s="26"/>
      <c r="AB66" s="26"/>
      <c r="AC66" s="26"/>
      <c r="AD66" s="26"/>
      <c r="AE66" s="26"/>
      <c r="AF66" s="26"/>
      <c r="AG66" s="26"/>
      <c r="AH66" s="26"/>
      <c r="AI66" s="281">
        <v>60</v>
      </c>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row>
    <row r="67" ht="13.5">
      <c r="AI67" s="281">
        <v>61</v>
      </c>
    </row>
    <row r="68" ht="13.5">
      <c r="AI68" s="281">
        <v>62</v>
      </c>
    </row>
    <row r="69" ht="13.5">
      <c r="AI69" s="281">
        <v>63</v>
      </c>
    </row>
    <row r="70" ht="13.5">
      <c r="AI70" s="281">
        <v>64</v>
      </c>
    </row>
    <row r="71" ht="13.5">
      <c r="AI71" s="281">
        <v>65</v>
      </c>
    </row>
    <row r="72" ht="13.5">
      <c r="AI72" s="281">
        <v>66</v>
      </c>
    </row>
    <row r="73" ht="13.5">
      <c r="AI73" s="281">
        <v>67</v>
      </c>
    </row>
    <row r="74" ht="13.5">
      <c r="AI74" s="281">
        <v>68</v>
      </c>
    </row>
    <row r="75" ht="13.5">
      <c r="AI75" s="281">
        <v>69</v>
      </c>
    </row>
    <row r="76" ht="13.5">
      <c r="AI76" s="281">
        <v>70</v>
      </c>
    </row>
    <row r="77" ht="13.5">
      <c r="AI77" s="281">
        <v>71</v>
      </c>
    </row>
    <row r="78" ht="13.5">
      <c r="AI78" s="281">
        <v>72</v>
      </c>
    </row>
    <row r="79" ht="13.5">
      <c r="AI79" s="281">
        <v>73</v>
      </c>
    </row>
    <row r="80" ht="13.5">
      <c r="AI80" s="281">
        <v>74</v>
      </c>
    </row>
    <row r="81" ht="13.5">
      <c r="AI81" s="281">
        <v>75</v>
      </c>
    </row>
    <row r="82" ht="13.5">
      <c r="AI82" s="281">
        <v>76</v>
      </c>
    </row>
    <row r="83" ht="13.5">
      <c r="AI83" s="281">
        <v>77</v>
      </c>
    </row>
    <row r="84" ht="13.5">
      <c r="AI84" s="281">
        <v>78</v>
      </c>
    </row>
    <row r="85" ht="13.5">
      <c r="AI85" s="281">
        <v>79</v>
      </c>
    </row>
    <row r="86" ht="13.5">
      <c r="AI86" s="281">
        <v>80</v>
      </c>
    </row>
    <row r="87" ht="13.5">
      <c r="AI87" s="281">
        <v>81</v>
      </c>
    </row>
    <row r="88" ht="13.5">
      <c r="AI88" s="281">
        <v>82</v>
      </c>
    </row>
    <row r="89" ht="13.5">
      <c r="AI89" s="281">
        <v>83</v>
      </c>
    </row>
    <row r="90" ht="13.5">
      <c r="AI90" s="281">
        <v>84</v>
      </c>
    </row>
    <row r="91" ht="13.5">
      <c r="AI91" s="281">
        <v>85</v>
      </c>
    </row>
    <row r="92" ht="13.5">
      <c r="AI92" s="281">
        <v>86</v>
      </c>
    </row>
    <row r="93" ht="13.5">
      <c r="AI93" s="281">
        <v>87</v>
      </c>
    </row>
    <row r="94" ht="13.5">
      <c r="AI94" s="281">
        <v>88</v>
      </c>
    </row>
    <row r="95" ht="13.5">
      <c r="AI95" s="281">
        <v>89</v>
      </c>
    </row>
    <row r="96" ht="13.5">
      <c r="AI96" s="281">
        <v>90</v>
      </c>
    </row>
    <row r="97" ht="13.5">
      <c r="AI97" s="281">
        <v>91</v>
      </c>
    </row>
    <row r="98" ht="13.5">
      <c r="AI98" s="281">
        <v>92</v>
      </c>
    </row>
    <row r="99" ht="13.5">
      <c r="AI99" s="281">
        <v>93</v>
      </c>
    </row>
    <row r="100" ht="13.5">
      <c r="AI100" s="281">
        <v>94</v>
      </c>
    </row>
    <row r="101" ht="13.5">
      <c r="AI101" s="281">
        <v>95</v>
      </c>
    </row>
    <row r="102" ht="13.5">
      <c r="AI102" s="281">
        <v>96</v>
      </c>
    </row>
    <row r="103" ht="13.5">
      <c r="AI103" s="281">
        <v>97</v>
      </c>
    </row>
    <row r="104" ht="13.5">
      <c r="AI104" s="281">
        <v>98</v>
      </c>
    </row>
    <row r="105" ht="13.5">
      <c r="AI105" s="281">
        <v>99</v>
      </c>
    </row>
  </sheetData>
  <sheetProtection/>
  <mergeCells count="118">
    <mergeCell ref="A1:V1"/>
    <mergeCell ref="D15:G15"/>
    <mergeCell ref="D16:G16"/>
    <mergeCell ref="D17:G17"/>
    <mergeCell ref="D11:G11"/>
    <mergeCell ref="D12:G12"/>
    <mergeCell ref="D13:G13"/>
    <mergeCell ref="D14:G14"/>
    <mergeCell ref="U5:V5"/>
    <mergeCell ref="U7:V7"/>
    <mergeCell ref="U25:V25"/>
    <mergeCell ref="K23:T23"/>
    <mergeCell ref="K24:T24"/>
    <mergeCell ref="K25:T25"/>
    <mergeCell ref="U23:V23"/>
    <mergeCell ref="U24:V24"/>
    <mergeCell ref="U19:V19"/>
    <mergeCell ref="U20:V20"/>
    <mergeCell ref="U21:V21"/>
    <mergeCell ref="U22:V22"/>
    <mergeCell ref="I21:J21"/>
    <mergeCell ref="I22:J22"/>
    <mergeCell ref="K20:T20"/>
    <mergeCell ref="K21:T21"/>
    <mergeCell ref="K22:T22"/>
    <mergeCell ref="I20:J20"/>
    <mergeCell ref="K17:T17"/>
    <mergeCell ref="U15:V15"/>
    <mergeCell ref="U16:V16"/>
    <mergeCell ref="K19:T19"/>
    <mergeCell ref="U11:V11"/>
    <mergeCell ref="U17:V17"/>
    <mergeCell ref="U12:V12"/>
    <mergeCell ref="U13:V13"/>
    <mergeCell ref="U14:V14"/>
    <mergeCell ref="U18:V18"/>
    <mergeCell ref="K7:T7"/>
    <mergeCell ref="I14:J14"/>
    <mergeCell ref="I15:J15"/>
    <mergeCell ref="K11:T11"/>
    <mergeCell ref="K18:T18"/>
    <mergeCell ref="K12:T12"/>
    <mergeCell ref="K13:T13"/>
    <mergeCell ref="K14:T14"/>
    <mergeCell ref="K15:T15"/>
    <mergeCell ref="K16:T16"/>
    <mergeCell ref="I16:J16"/>
    <mergeCell ref="I17:J17"/>
    <mergeCell ref="D10:F10"/>
    <mergeCell ref="D5:G5"/>
    <mergeCell ref="D7:G7"/>
    <mergeCell ref="A6:B6"/>
    <mergeCell ref="D6:G6"/>
    <mergeCell ref="I7:J7"/>
    <mergeCell ref="I6:J6"/>
    <mergeCell ref="A3:B3"/>
    <mergeCell ref="D3:F3"/>
    <mergeCell ref="A4:B4"/>
    <mergeCell ref="D4:G4"/>
    <mergeCell ref="A5:B5"/>
    <mergeCell ref="A7:B7"/>
    <mergeCell ref="H31:I31"/>
    <mergeCell ref="H32:I32"/>
    <mergeCell ref="I19:J19"/>
    <mergeCell ref="I11:J11"/>
    <mergeCell ref="I12:J12"/>
    <mergeCell ref="I13:J13"/>
    <mergeCell ref="I18:J18"/>
    <mergeCell ref="H30:I30"/>
    <mergeCell ref="I23:J23"/>
    <mergeCell ref="I24:J24"/>
    <mergeCell ref="H33:I33"/>
    <mergeCell ref="H34:I34"/>
    <mergeCell ref="H42:I42"/>
    <mergeCell ref="H41:I41"/>
    <mergeCell ref="H35:I35"/>
    <mergeCell ref="H36:I36"/>
    <mergeCell ref="H37:I37"/>
    <mergeCell ref="H38:I38"/>
    <mergeCell ref="H39:I39"/>
    <mergeCell ref="H40:I40"/>
    <mergeCell ref="D24:G24"/>
    <mergeCell ref="D25:G25"/>
    <mergeCell ref="I25:J25"/>
    <mergeCell ref="H27:I27"/>
    <mergeCell ref="H28:I28"/>
    <mergeCell ref="H29:I29"/>
    <mergeCell ref="K33:T33"/>
    <mergeCell ref="K34:T34"/>
    <mergeCell ref="K35:T35"/>
    <mergeCell ref="K36:T36"/>
    <mergeCell ref="D18:G18"/>
    <mergeCell ref="D19:G19"/>
    <mergeCell ref="D20:G20"/>
    <mergeCell ref="D21:G21"/>
    <mergeCell ref="D22:G22"/>
    <mergeCell ref="D23:G23"/>
    <mergeCell ref="K27:T27"/>
    <mergeCell ref="K30:T30"/>
    <mergeCell ref="K31:T31"/>
    <mergeCell ref="K32:T32"/>
    <mergeCell ref="K28:T28"/>
    <mergeCell ref="K29:T29"/>
    <mergeCell ref="K37:T37"/>
    <mergeCell ref="K42:T42"/>
    <mergeCell ref="K38:T38"/>
    <mergeCell ref="K39:T39"/>
    <mergeCell ref="K40:T40"/>
    <mergeCell ref="K41:T41"/>
    <mergeCell ref="U6:V6"/>
    <mergeCell ref="Y2:Z2"/>
    <mergeCell ref="Y4:Z4"/>
    <mergeCell ref="I4:J4"/>
    <mergeCell ref="I5:J5"/>
    <mergeCell ref="K4:T4"/>
    <mergeCell ref="K5:T5"/>
    <mergeCell ref="U4:V4"/>
    <mergeCell ref="K6:T6"/>
  </mergeCells>
  <dataValidations count="3">
    <dataValidation type="list" allowBlank="1" showInputMessage="1" showErrorMessage="1" sqref="U28:U42">
      <formula1>$AF$27:$AF$32</formula1>
    </dataValidation>
    <dataValidation type="list" allowBlank="1" showInputMessage="1" showErrorMessage="1" sqref="W4:W6">
      <formula1>$AG$27:$AG$30</formula1>
    </dataValidation>
    <dataValidation type="list" allowBlank="1" showInputMessage="1" showErrorMessage="1" sqref="B11:B25">
      <formula1>$AI$3:$AI$106</formula1>
    </dataValidation>
  </dataValidations>
  <printOptions horizontalCentered="1"/>
  <pageMargins left="0" right="0" top="0.984251968503937" bottom="0" header="0" footer="0"/>
  <pageSetup horizontalDpi="360" verticalDpi="360" orientation="portrait" paperSize="9" scale="85" r:id="rId1"/>
</worksheet>
</file>

<file path=xl/worksheets/sheet5.xml><?xml version="1.0" encoding="utf-8"?>
<worksheet xmlns="http://schemas.openxmlformats.org/spreadsheetml/2006/main" xmlns:r="http://schemas.openxmlformats.org/officeDocument/2006/relationships">
  <sheetPr codeName="Sheet5">
    <tabColor indexed="56"/>
  </sheetPr>
  <dimension ref="A1:AK70"/>
  <sheetViews>
    <sheetView zoomScalePageLayoutView="0" workbookViewId="0" topLeftCell="A22">
      <selection activeCell="X7" sqref="X7"/>
    </sheetView>
  </sheetViews>
  <sheetFormatPr defaultColWidth="9.00390625" defaultRowHeight="13.5"/>
  <cols>
    <col min="1" max="1" width="4.50390625" style="0" customWidth="1"/>
    <col min="2" max="2" width="6.625" style="0" customWidth="1"/>
    <col min="3" max="3" width="4.375" style="0" customWidth="1"/>
    <col min="4" max="4" width="14.625" style="0" customWidth="1"/>
    <col min="5" max="5" width="5.50390625" style="0" customWidth="1"/>
    <col min="6" max="6" width="2.625" style="0" customWidth="1"/>
    <col min="7" max="8" width="5.625" style="0" customWidth="1"/>
    <col min="9" max="9" width="8.50390625" style="0" customWidth="1"/>
    <col min="10" max="10" width="6.50390625" style="0" customWidth="1"/>
    <col min="11" max="11" width="2.625" style="0" customWidth="1"/>
    <col min="12" max="21" width="1.4921875" style="0" customWidth="1"/>
    <col min="23" max="23" width="4.50390625" style="0" customWidth="1"/>
    <col min="24" max="24" width="7.875" style="0" customWidth="1"/>
    <col min="25" max="25" width="3.625" style="168" bestFit="1" customWidth="1"/>
    <col min="26" max="26" width="9.625" style="0" customWidth="1"/>
    <col min="27" max="27" width="8.875" style="0" customWidth="1"/>
  </cols>
  <sheetData>
    <row r="1" spans="1:24" ht="18.75">
      <c r="A1" s="447" t="s">
        <v>273</v>
      </c>
      <c r="B1" s="447"/>
      <c r="C1" s="447"/>
      <c r="D1" s="447"/>
      <c r="E1" s="447"/>
      <c r="F1" s="447"/>
      <c r="G1" s="447"/>
      <c r="H1" s="447"/>
      <c r="I1" s="447"/>
      <c r="J1" s="447"/>
      <c r="K1" s="447"/>
      <c r="L1" s="447"/>
      <c r="M1" s="447"/>
      <c r="N1" s="447"/>
      <c r="O1" s="447"/>
      <c r="P1" s="447"/>
      <c r="Q1" s="447"/>
      <c r="R1" s="447"/>
      <c r="S1" s="447"/>
      <c r="T1" s="447"/>
      <c r="U1" s="447"/>
      <c r="V1" s="447"/>
      <c r="W1" s="447"/>
      <c r="X1" s="133"/>
    </row>
    <row r="2" spans="1:24" ht="14.25" thickBot="1">
      <c r="A2" s="112" t="s">
        <v>283</v>
      </c>
      <c r="B2" s="112"/>
      <c r="C2" s="112"/>
      <c r="D2" s="112"/>
      <c r="E2" s="112"/>
      <c r="F2" s="112"/>
      <c r="G2" s="112"/>
      <c r="H2" s="112"/>
      <c r="I2" s="112"/>
      <c r="J2" s="112"/>
      <c r="K2" s="112"/>
      <c r="L2" s="112"/>
      <c r="M2" s="112"/>
      <c r="N2" s="112"/>
      <c r="O2" s="112"/>
      <c r="P2" s="112"/>
      <c r="Q2" s="112"/>
      <c r="R2" s="112"/>
      <c r="S2" s="112"/>
      <c r="T2" s="112"/>
      <c r="U2" s="112"/>
      <c r="V2" s="112"/>
      <c r="W2" s="112"/>
      <c r="X2" s="112"/>
    </row>
    <row r="3" spans="1:24" ht="14.25" thickBot="1">
      <c r="A3" s="112"/>
      <c r="B3" s="112"/>
      <c r="C3" s="112"/>
      <c r="D3" s="185" t="s">
        <v>366</v>
      </c>
      <c r="E3" s="114" t="s">
        <v>94</v>
      </c>
      <c r="F3" s="116" t="s">
        <v>125</v>
      </c>
      <c r="G3" s="114" t="s">
        <v>94</v>
      </c>
      <c r="H3" s="117" t="s">
        <v>136</v>
      </c>
      <c r="I3" s="114" t="s">
        <v>94</v>
      </c>
      <c r="J3" s="118" t="s">
        <v>137</v>
      </c>
      <c r="K3" s="112"/>
      <c r="L3" s="112"/>
      <c r="M3" s="112"/>
      <c r="N3" s="112"/>
      <c r="O3" s="112"/>
      <c r="P3" s="112"/>
      <c r="Q3" s="112"/>
      <c r="R3" s="112"/>
      <c r="S3" s="112"/>
      <c r="T3" s="112"/>
      <c r="U3" s="112"/>
      <c r="V3" s="112"/>
      <c r="W3" s="112"/>
      <c r="X3" s="112"/>
    </row>
    <row r="4" spans="1:24" ht="14.25" thickBot="1">
      <c r="A4" s="26" t="s">
        <v>100</v>
      </c>
      <c r="B4" s="26"/>
      <c r="C4" s="26"/>
      <c r="D4" s="26"/>
      <c r="E4" s="26"/>
      <c r="F4" s="26"/>
      <c r="G4" s="26"/>
      <c r="H4" s="26"/>
      <c r="I4" s="26"/>
      <c r="J4" s="26"/>
      <c r="K4" s="26"/>
      <c r="L4" s="26"/>
      <c r="M4" s="26"/>
      <c r="N4" s="26"/>
      <c r="O4" s="26"/>
      <c r="P4" s="26"/>
      <c r="Q4" s="26"/>
      <c r="R4" s="26"/>
      <c r="S4" s="26"/>
      <c r="T4" s="26"/>
      <c r="U4" s="26"/>
      <c r="V4" s="26"/>
      <c r="W4" s="26"/>
      <c r="X4" s="26"/>
    </row>
    <row r="5" spans="1:30" ht="13.5">
      <c r="A5" s="502" t="s">
        <v>107</v>
      </c>
      <c r="B5" s="503"/>
      <c r="C5" s="115" t="s">
        <v>272</v>
      </c>
      <c r="D5" s="42" t="s">
        <v>104</v>
      </c>
      <c r="E5" s="504" t="s">
        <v>188</v>
      </c>
      <c r="F5" s="505"/>
      <c r="G5" s="505"/>
      <c r="H5" s="44"/>
      <c r="I5" s="42" t="s">
        <v>90</v>
      </c>
      <c r="J5" s="45" t="s">
        <v>91</v>
      </c>
      <c r="K5" s="46"/>
      <c r="L5" s="45" t="s">
        <v>189</v>
      </c>
      <c r="M5" s="47"/>
      <c r="N5" s="47"/>
      <c r="O5" s="47"/>
      <c r="P5" s="47"/>
      <c r="Q5" s="47"/>
      <c r="R5" s="47"/>
      <c r="S5" s="47"/>
      <c r="T5" s="47"/>
      <c r="U5" s="47"/>
      <c r="V5" s="45" t="s">
        <v>190</v>
      </c>
      <c r="W5" s="48"/>
      <c r="X5" s="135" t="s">
        <v>79</v>
      </c>
      <c r="AD5" s="110"/>
    </row>
    <row r="6" spans="1:37" ht="13.5">
      <c r="A6" s="506" t="s">
        <v>88</v>
      </c>
      <c r="B6" s="507"/>
      <c r="C6" s="128" t="s">
        <v>94</v>
      </c>
      <c r="D6" s="50" t="str">
        <f>CONCATENATE(I6,"  ",J6)</f>
        <v>  </v>
      </c>
      <c r="E6" s="539" t="str">
        <f>CONCATENATE(L6,"    ",V6)</f>
        <v>    </v>
      </c>
      <c r="F6" s="540"/>
      <c r="G6" s="540"/>
      <c r="H6" s="541"/>
      <c r="I6" s="171"/>
      <c r="J6" s="461"/>
      <c r="K6" s="462"/>
      <c r="L6" s="455"/>
      <c r="M6" s="467"/>
      <c r="N6" s="467"/>
      <c r="O6" s="467"/>
      <c r="P6" s="467"/>
      <c r="Q6" s="467"/>
      <c r="R6" s="467"/>
      <c r="S6" s="467"/>
      <c r="T6" s="467"/>
      <c r="U6" s="468"/>
      <c r="V6" s="455"/>
      <c r="W6" s="456"/>
      <c r="X6" s="136" t="s">
        <v>94</v>
      </c>
      <c r="AE6" t="s">
        <v>94</v>
      </c>
      <c r="AF6" s="26" t="s">
        <v>94</v>
      </c>
      <c r="AG6" s="26" t="s">
        <v>94</v>
      </c>
      <c r="AH6" s="26" t="s">
        <v>94</v>
      </c>
      <c r="AJ6" t="str">
        <f>+X6</f>
        <v>選択する</v>
      </c>
      <c r="AK6">
        <f>IF(X6="選択する","",X6)</f>
      </c>
    </row>
    <row r="7" spans="1:37" ht="13.5">
      <c r="A7" s="508" t="s">
        <v>87</v>
      </c>
      <c r="B7" s="509"/>
      <c r="C7" s="129" t="s">
        <v>94</v>
      </c>
      <c r="D7" s="50" t="str">
        <f>CONCATENATE(I7,"  ",J7)</f>
        <v>  </v>
      </c>
      <c r="E7" s="539" t="str">
        <f>CONCATENATE(L7,"    ",V7)</f>
        <v>    </v>
      </c>
      <c r="F7" s="540"/>
      <c r="G7" s="540"/>
      <c r="H7" s="541"/>
      <c r="I7" s="171"/>
      <c r="J7" s="461"/>
      <c r="K7" s="462"/>
      <c r="L7" s="455"/>
      <c r="M7" s="467"/>
      <c r="N7" s="467"/>
      <c r="O7" s="467"/>
      <c r="P7" s="467"/>
      <c r="Q7" s="467"/>
      <c r="R7" s="467"/>
      <c r="S7" s="467"/>
      <c r="T7" s="467"/>
      <c r="U7" s="468"/>
      <c r="V7" s="455"/>
      <c r="W7" s="456"/>
      <c r="X7" s="134" t="s">
        <v>94</v>
      </c>
      <c r="AB7" s="26"/>
      <c r="AE7" s="168" t="s">
        <v>70</v>
      </c>
      <c r="AF7" s="187" t="s">
        <v>372</v>
      </c>
      <c r="AG7" s="88" t="s">
        <v>201</v>
      </c>
      <c r="AH7" s="88" t="s">
        <v>201</v>
      </c>
      <c r="AJ7" t="str">
        <f>+X7</f>
        <v>選択する</v>
      </c>
      <c r="AK7">
        <f>IF(X7="選択する","",X7)</f>
      </c>
    </row>
    <row r="8" spans="1:37" ht="14.25" thickBot="1">
      <c r="A8" s="508" t="s">
        <v>84</v>
      </c>
      <c r="B8" s="509"/>
      <c r="C8" s="129" t="s">
        <v>94</v>
      </c>
      <c r="D8" s="50" t="str">
        <f>CONCATENATE(I8,"  ",J8)</f>
        <v>  </v>
      </c>
      <c r="E8" s="539" t="str">
        <f>CONCATENATE(L8,"    ",V8)</f>
        <v>    </v>
      </c>
      <c r="F8" s="540"/>
      <c r="G8" s="540"/>
      <c r="H8" s="541"/>
      <c r="I8" s="171"/>
      <c r="J8" s="461"/>
      <c r="K8" s="462"/>
      <c r="L8" s="455"/>
      <c r="M8" s="467"/>
      <c r="N8" s="467"/>
      <c r="O8" s="467"/>
      <c r="P8" s="467"/>
      <c r="Q8" s="467"/>
      <c r="R8" s="467"/>
      <c r="S8" s="467"/>
      <c r="T8" s="467"/>
      <c r="U8" s="468"/>
      <c r="V8" s="455"/>
      <c r="W8" s="456"/>
      <c r="X8" s="289" t="s">
        <v>94</v>
      </c>
      <c r="AA8" s="26"/>
      <c r="AB8" s="26"/>
      <c r="AF8" s="187" t="s">
        <v>373</v>
      </c>
      <c r="AG8" s="88" t="s">
        <v>205</v>
      </c>
      <c r="AH8" s="88" t="s">
        <v>205</v>
      </c>
      <c r="AJ8" t="str">
        <f>+X8</f>
        <v>選択する</v>
      </c>
      <c r="AK8">
        <f>IF(X8="選択する","",X8)</f>
      </c>
    </row>
    <row r="9" spans="1:34" ht="14.25" thickBot="1">
      <c r="A9" s="548" t="s">
        <v>278</v>
      </c>
      <c r="B9" s="549"/>
      <c r="C9" s="179" t="s">
        <v>94</v>
      </c>
      <c r="D9" s="51" t="str">
        <f>CONCATENATE(I9,"  ",J9)</f>
        <v>  </v>
      </c>
      <c r="E9" s="550" t="str">
        <f>CONCATENATE(L9,"    ",V9)</f>
        <v>    </v>
      </c>
      <c r="F9" s="551"/>
      <c r="G9" s="551"/>
      <c r="H9" s="552"/>
      <c r="I9" s="172"/>
      <c r="J9" s="515"/>
      <c r="K9" s="516"/>
      <c r="L9" s="553"/>
      <c r="M9" s="554"/>
      <c r="N9" s="554"/>
      <c r="O9" s="554"/>
      <c r="P9" s="554"/>
      <c r="Q9" s="554"/>
      <c r="R9" s="554"/>
      <c r="S9" s="554"/>
      <c r="T9" s="554"/>
      <c r="U9" s="555"/>
      <c r="V9" s="553"/>
      <c r="W9" s="560"/>
      <c r="X9" s="142"/>
      <c r="AB9" s="26"/>
      <c r="AF9" s="187" t="s">
        <v>374</v>
      </c>
      <c r="AG9" s="88" t="s">
        <v>210</v>
      </c>
      <c r="AH9" s="88" t="s">
        <v>210</v>
      </c>
    </row>
    <row r="10" spans="1:34" ht="14.25" thickBot="1">
      <c r="A10" s="26" t="s">
        <v>101</v>
      </c>
      <c r="B10" s="26"/>
      <c r="C10" s="26"/>
      <c r="D10" s="26"/>
      <c r="E10" s="52"/>
      <c r="F10" s="52"/>
      <c r="G10" s="31"/>
      <c r="H10" s="31"/>
      <c r="I10" s="26"/>
      <c r="J10" s="26"/>
      <c r="K10" s="32"/>
      <c r="L10" s="26"/>
      <c r="M10" s="32"/>
      <c r="N10" s="32"/>
      <c r="O10" s="32"/>
      <c r="P10" s="32"/>
      <c r="Q10" s="32"/>
      <c r="R10" s="32"/>
      <c r="S10" s="32"/>
      <c r="T10" s="32"/>
      <c r="U10" s="32"/>
      <c r="V10" s="52"/>
      <c r="W10" s="52"/>
      <c r="X10" s="52"/>
      <c r="Y10" s="170" t="s">
        <v>187</v>
      </c>
      <c r="Z10" s="139" t="s">
        <v>361</v>
      </c>
      <c r="AA10" s="139"/>
      <c r="AB10" s="139"/>
      <c r="AF10" s="187" t="s">
        <v>369</v>
      </c>
      <c r="AG10" s="88" t="s">
        <v>213</v>
      </c>
      <c r="AH10" s="88" t="s">
        <v>213</v>
      </c>
    </row>
    <row r="11" spans="1:34" ht="13.5">
      <c r="A11" s="26"/>
      <c r="B11" s="283" t="s">
        <v>355</v>
      </c>
      <c r="C11" s="46" t="s">
        <v>272</v>
      </c>
      <c r="D11" s="42" t="s">
        <v>105</v>
      </c>
      <c r="E11" s="504" t="s">
        <v>192</v>
      </c>
      <c r="F11" s="505"/>
      <c r="G11" s="505"/>
      <c r="H11" s="44"/>
      <c r="I11" s="42" t="s">
        <v>90</v>
      </c>
      <c r="J11" s="45" t="s">
        <v>91</v>
      </c>
      <c r="K11" s="46"/>
      <c r="L11" s="45" t="s">
        <v>189</v>
      </c>
      <c r="M11" s="47"/>
      <c r="N11" s="47"/>
      <c r="O11" s="47"/>
      <c r="P11" s="47"/>
      <c r="Q11" s="47"/>
      <c r="R11" s="47"/>
      <c r="S11" s="47"/>
      <c r="T11" s="47"/>
      <c r="U11" s="47"/>
      <c r="V11" s="43" t="s">
        <v>190</v>
      </c>
      <c r="W11" s="53"/>
      <c r="X11" s="137"/>
      <c r="Y11" s="170"/>
      <c r="Z11" s="139" t="s">
        <v>443</v>
      </c>
      <c r="AA11" s="139"/>
      <c r="AB11" s="287"/>
      <c r="AF11" s="187" t="s">
        <v>375</v>
      </c>
      <c r="AG11" s="88" t="s">
        <v>216</v>
      </c>
      <c r="AH11" s="88" t="s">
        <v>216</v>
      </c>
    </row>
    <row r="12" spans="1:34" ht="13.5">
      <c r="A12" s="26"/>
      <c r="B12" s="284" t="str">
        <f>'④スタッフ選手情報'!B28</f>
        <v>選択</v>
      </c>
      <c r="C12" s="130" t="s">
        <v>94</v>
      </c>
      <c r="D12" s="119" t="str">
        <f>IF(C12=0,"",CONCATENATE(I12,"  ",J12))</f>
        <v>  </v>
      </c>
      <c r="E12" s="532" t="str">
        <f aca="true" t="shared" si="0" ref="E12:E26">CONCATENATE(L12,"    ",V12)</f>
        <v>    </v>
      </c>
      <c r="F12" s="533"/>
      <c r="G12" s="533"/>
      <c r="H12" s="534"/>
      <c r="I12" s="173"/>
      <c r="J12" s="556"/>
      <c r="K12" s="557"/>
      <c r="L12" s="492"/>
      <c r="M12" s="493"/>
      <c r="N12" s="493"/>
      <c r="O12" s="493"/>
      <c r="P12" s="493"/>
      <c r="Q12" s="493"/>
      <c r="R12" s="493"/>
      <c r="S12" s="493"/>
      <c r="T12" s="493"/>
      <c r="U12" s="558"/>
      <c r="V12" s="492"/>
      <c r="W12" s="559"/>
      <c r="X12" s="141"/>
      <c r="Y12" s="170"/>
      <c r="Z12" s="139" t="s">
        <v>362</v>
      </c>
      <c r="AA12" s="2"/>
      <c r="AB12" s="139"/>
      <c r="AF12" s="187" t="s">
        <v>376</v>
      </c>
      <c r="AG12" s="88" t="s">
        <v>219</v>
      </c>
      <c r="AH12" s="88" t="s">
        <v>219</v>
      </c>
    </row>
    <row r="13" spans="1:34" ht="13.5">
      <c r="A13" s="26"/>
      <c r="B13" s="285" t="str">
        <f>'④スタッフ選手情報'!B29</f>
        <v>選択</v>
      </c>
      <c r="C13" s="129" t="s">
        <v>94</v>
      </c>
      <c r="D13" s="120" t="str">
        <f aca="true" t="shared" si="1" ref="D13:D26">IF(C13=0,"",CONCATENATE(I13,"  ",J13))</f>
        <v>  </v>
      </c>
      <c r="E13" s="539" t="str">
        <f t="shared" si="0"/>
        <v>    </v>
      </c>
      <c r="F13" s="540"/>
      <c r="G13" s="540"/>
      <c r="H13" s="541"/>
      <c r="I13" s="171"/>
      <c r="J13" s="461"/>
      <c r="K13" s="462"/>
      <c r="L13" s="455"/>
      <c r="M13" s="467"/>
      <c r="N13" s="467"/>
      <c r="O13" s="467"/>
      <c r="P13" s="467"/>
      <c r="Q13" s="467"/>
      <c r="R13" s="467"/>
      <c r="S13" s="467"/>
      <c r="T13" s="467"/>
      <c r="U13" s="468"/>
      <c r="V13" s="455"/>
      <c r="W13" s="456"/>
      <c r="X13" s="141"/>
      <c r="Z13" s="49"/>
      <c r="AA13" s="49"/>
      <c r="AF13" s="88"/>
      <c r="AG13" s="88" t="s">
        <v>222</v>
      </c>
      <c r="AH13" s="88" t="s">
        <v>222</v>
      </c>
    </row>
    <row r="14" spans="1:34" ht="13.5">
      <c r="A14" s="26"/>
      <c r="B14" s="285" t="str">
        <f>'④スタッフ選手情報'!B30</f>
        <v>選択</v>
      </c>
      <c r="C14" s="129" t="s">
        <v>94</v>
      </c>
      <c r="D14" s="120" t="str">
        <f t="shared" si="1"/>
        <v>  </v>
      </c>
      <c r="E14" s="539" t="str">
        <f t="shared" si="0"/>
        <v>    </v>
      </c>
      <c r="F14" s="540"/>
      <c r="G14" s="540"/>
      <c r="H14" s="541"/>
      <c r="I14" s="171"/>
      <c r="J14" s="461"/>
      <c r="K14" s="462"/>
      <c r="L14" s="455"/>
      <c r="M14" s="467"/>
      <c r="N14" s="467"/>
      <c r="O14" s="467"/>
      <c r="P14" s="467"/>
      <c r="Q14" s="467"/>
      <c r="R14" s="467"/>
      <c r="S14" s="467"/>
      <c r="T14" s="467"/>
      <c r="U14" s="468"/>
      <c r="V14" s="455"/>
      <c r="W14" s="456"/>
      <c r="X14" s="141"/>
      <c r="AB14" s="26"/>
      <c r="AF14" s="88"/>
      <c r="AG14" s="88" t="s">
        <v>225</v>
      </c>
      <c r="AH14" s="88" t="s">
        <v>225</v>
      </c>
    </row>
    <row r="15" spans="1:34" ht="13.5">
      <c r="A15" s="26"/>
      <c r="B15" s="285" t="str">
        <f>'④スタッフ選手情報'!B31</f>
        <v>選択</v>
      </c>
      <c r="C15" s="129" t="s">
        <v>94</v>
      </c>
      <c r="D15" s="120" t="str">
        <f t="shared" si="1"/>
        <v>  </v>
      </c>
      <c r="E15" s="539" t="str">
        <f t="shared" si="0"/>
        <v>    </v>
      </c>
      <c r="F15" s="540"/>
      <c r="G15" s="540"/>
      <c r="H15" s="541"/>
      <c r="I15" s="171"/>
      <c r="J15" s="461"/>
      <c r="K15" s="462"/>
      <c r="L15" s="455"/>
      <c r="M15" s="467"/>
      <c r="N15" s="467"/>
      <c r="O15" s="467"/>
      <c r="P15" s="467"/>
      <c r="Q15" s="467"/>
      <c r="R15" s="467"/>
      <c r="S15" s="467"/>
      <c r="T15" s="467"/>
      <c r="U15" s="468"/>
      <c r="V15" s="455"/>
      <c r="W15" s="456"/>
      <c r="X15" s="141"/>
      <c r="Z15" s="180" t="s">
        <v>94</v>
      </c>
      <c r="AA15" s="26" t="s">
        <v>254</v>
      </c>
      <c r="AF15" s="88"/>
      <c r="AG15" s="88" t="s">
        <v>228</v>
      </c>
      <c r="AH15" s="88" t="s">
        <v>228</v>
      </c>
    </row>
    <row r="16" spans="1:34" ht="13.5">
      <c r="A16" s="26"/>
      <c r="B16" s="285" t="str">
        <f>'④スタッフ選手情報'!B32</f>
        <v>選択</v>
      </c>
      <c r="C16" s="129" t="s">
        <v>94</v>
      </c>
      <c r="D16" s="120" t="str">
        <f t="shared" si="1"/>
        <v>  </v>
      </c>
      <c r="E16" s="539" t="str">
        <f t="shared" si="0"/>
        <v>    </v>
      </c>
      <c r="F16" s="540"/>
      <c r="G16" s="540"/>
      <c r="H16" s="541"/>
      <c r="I16" s="171"/>
      <c r="J16" s="461"/>
      <c r="K16" s="462"/>
      <c r="L16" s="455"/>
      <c r="M16" s="467"/>
      <c r="N16" s="467"/>
      <c r="O16" s="467"/>
      <c r="P16" s="467"/>
      <c r="Q16" s="467"/>
      <c r="R16" s="467"/>
      <c r="S16" s="467"/>
      <c r="T16" s="467"/>
      <c r="U16" s="468"/>
      <c r="V16" s="455"/>
      <c r="W16" s="456"/>
      <c r="X16" s="141"/>
      <c r="AA16" t="s">
        <v>255</v>
      </c>
      <c r="AF16" s="88"/>
      <c r="AG16" s="88" t="s">
        <v>230</v>
      </c>
      <c r="AH16" s="88" t="s">
        <v>230</v>
      </c>
    </row>
    <row r="17" spans="1:34" ht="13.5">
      <c r="A17" s="26"/>
      <c r="B17" s="285" t="str">
        <f>'④スタッフ選手情報'!B33</f>
        <v>選択</v>
      </c>
      <c r="C17" s="129" t="s">
        <v>94</v>
      </c>
      <c r="D17" s="120" t="str">
        <f t="shared" si="1"/>
        <v>  </v>
      </c>
      <c r="E17" s="539" t="str">
        <f t="shared" si="0"/>
        <v>    </v>
      </c>
      <c r="F17" s="540"/>
      <c r="G17" s="540"/>
      <c r="H17" s="541"/>
      <c r="I17" s="171"/>
      <c r="J17" s="461"/>
      <c r="K17" s="462"/>
      <c r="L17" s="455"/>
      <c r="M17" s="467"/>
      <c r="N17" s="467"/>
      <c r="O17" s="467"/>
      <c r="P17" s="467"/>
      <c r="Q17" s="467"/>
      <c r="R17" s="467"/>
      <c r="S17" s="467"/>
      <c r="T17" s="467"/>
      <c r="U17" s="468"/>
      <c r="V17" s="455"/>
      <c r="W17" s="456"/>
      <c r="X17" s="141"/>
      <c r="AF17" s="88"/>
      <c r="AG17" s="88" t="s">
        <v>232</v>
      </c>
      <c r="AH17" s="88" t="s">
        <v>232</v>
      </c>
    </row>
    <row r="18" spans="1:34" ht="13.5">
      <c r="A18" s="26"/>
      <c r="B18" s="285" t="str">
        <f>'④スタッフ選手情報'!B34</f>
        <v>選択</v>
      </c>
      <c r="C18" s="129" t="s">
        <v>94</v>
      </c>
      <c r="D18" s="120" t="str">
        <f t="shared" si="1"/>
        <v>  </v>
      </c>
      <c r="E18" s="539" t="str">
        <f t="shared" si="0"/>
        <v>    </v>
      </c>
      <c r="F18" s="540"/>
      <c r="G18" s="540"/>
      <c r="H18" s="541"/>
      <c r="I18" s="171"/>
      <c r="J18" s="461"/>
      <c r="K18" s="462"/>
      <c r="L18" s="455"/>
      <c r="M18" s="467"/>
      <c r="N18" s="467"/>
      <c r="O18" s="467"/>
      <c r="P18" s="467"/>
      <c r="Q18" s="467"/>
      <c r="R18" s="467"/>
      <c r="S18" s="467"/>
      <c r="T18" s="467"/>
      <c r="U18" s="468"/>
      <c r="V18" s="455"/>
      <c r="W18" s="456"/>
      <c r="X18" s="141"/>
      <c r="AF18" s="88"/>
      <c r="AG18" s="88" t="s">
        <v>234</v>
      </c>
      <c r="AH18" s="88" t="s">
        <v>234</v>
      </c>
    </row>
    <row r="19" spans="1:34" ht="13.5">
      <c r="A19" s="26"/>
      <c r="B19" s="285" t="str">
        <f>'④スタッフ選手情報'!B35</f>
        <v>選択</v>
      </c>
      <c r="C19" s="129" t="s">
        <v>94</v>
      </c>
      <c r="D19" s="120" t="str">
        <f t="shared" si="1"/>
        <v>  </v>
      </c>
      <c r="E19" s="539" t="str">
        <f t="shared" si="0"/>
        <v>    </v>
      </c>
      <c r="F19" s="540"/>
      <c r="G19" s="540"/>
      <c r="H19" s="541"/>
      <c r="I19" s="171"/>
      <c r="J19" s="461"/>
      <c r="K19" s="462"/>
      <c r="L19" s="455"/>
      <c r="M19" s="467"/>
      <c r="N19" s="467"/>
      <c r="O19" s="467"/>
      <c r="P19" s="467"/>
      <c r="Q19" s="467"/>
      <c r="R19" s="467"/>
      <c r="S19" s="467"/>
      <c r="T19" s="467"/>
      <c r="U19" s="468"/>
      <c r="V19" s="455"/>
      <c r="W19" s="456"/>
      <c r="X19" s="141"/>
      <c r="Y19" s="168" t="s">
        <v>248</v>
      </c>
      <c r="Z19" s="26" t="s">
        <v>256</v>
      </c>
      <c r="AF19" s="88"/>
      <c r="AG19" s="26"/>
      <c r="AH19" s="88">
        <v>13</v>
      </c>
    </row>
    <row r="20" spans="1:34" ht="13.5">
      <c r="A20" s="26"/>
      <c r="B20" s="285" t="str">
        <f>'④スタッフ選手情報'!B36</f>
        <v>選択</v>
      </c>
      <c r="C20" s="129" t="s">
        <v>94</v>
      </c>
      <c r="D20" s="120" t="str">
        <f t="shared" si="1"/>
        <v>  </v>
      </c>
      <c r="E20" s="539" t="str">
        <f t="shared" si="0"/>
        <v>    </v>
      </c>
      <c r="F20" s="540"/>
      <c r="G20" s="540"/>
      <c r="H20" s="541"/>
      <c r="I20" s="171"/>
      <c r="J20" s="461"/>
      <c r="K20" s="462"/>
      <c r="L20" s="455"/>
      <c r="M20" s="467"/>
      <c r="N20" s="467"/>
      <c r="O20" s="467"/>
      <c r="P20" s="467"/>
      <c r="Q20" s="467"/>
      <c r="R20" s="467"/>
      <c r="S20" s="467"/>
      <c r="T20" s="467"/>
      <c r="U20" s="468"/>
      <c r="V20" s="455"/>
      <c r="W20" s="456"/>
      <c r="X20" s="141"/>
      <c r="Z20" s="26" t="s">
        <v>66</v>
      </c>
      <c r="AF20" s="88"/>
      <c r="AG20" s="26"/>
      <c r="AH20" s="88">
        <v>14</v>
      </c>
    </row>
    <row r="21" spans="1:34" ht="13.5">
      <c r="A21" s="26"/>
      <c r="B21" s="285" t="str">
        <f>'④スタッフ選手情報'!B37</f>
        <v>選択</v>
      </c>
      <c r="C21" s="129" t="s">
        <v>94</v>
      </c>
      <c r="D21" s="120" t="str">
        <f t="shared" si="1"/>
        <v>  </v>
      </c>
      <c r="E21" s="539" t="str">
        <f t="shared" si="0"/>
        <v>    </v>
      </c>
      <c r="F21" s="540"/>
      <c r="G21" s="540"/>
      <c r="H21" s="541"/>
      <c r="I21" s="171"/>
      <c r="J21" s="461"/>
      <c r="K21" s="462"/>
      <c r="L21" s="455"/>
      <c r="M21" s="467"/>
      <c r="N21" s="467"/>
      <c r="O21" s="467"/>
      <c r="P21" s="467"/>
      <c r="Q21" s="467"/>
      <c r="R21" s="467"/>
      <c r="S21" s="467"/>
      <c r="T21" s="467"/>
      <c r="U21" s="468"/>
      <c r="V21" s="455"/>
      <c r="W21" s="456"/>
      <c r="X21" s="141"/>
      <c r="Z21" s="26" t="s">
        <v>64</v>
      </c>
      <c r="AA21" s="26"/>
      <c r="AF21" s="26"/>
      <c r="AG21" s="26"/>
      <c r="AH21" s="88">
        <v>15</v>
      </c>
    </row>
    <row r="22" spans="1:34" ht="13.5">
      <c r="A22" s="26"/>
      <c r="B22" s="285" t="str">
        <f>'④スタッフ選手情報'!B38</f>
        <v>選択</v>
      </c>
      <c r="C22" s="129" t="s">
        <v>94</v>
      </c>
      <c r="D22" s="120" t="str">
        <f t="shared" si="1"/>
        <v>  </v>
      </c>
      <c r="E22" s="539" t="str">
        <f t="shared" si="0"/>
        <v>    </v>
      </c>
      <c r="F22" s="540"/>
      <c r="G22" s="540"/>
      <c r="H22" s="541"/>
      <c r="I22" s="171"/>
      <c r="J22" s="461"/>
      <c r="K22" s="462"/>
      <c r="L22" s="455"/>
      <c r="M22" s="467"/>
      <c r="N22" s="467"/>
      <c r="O22" s="467"/>
      <c r="P22" s="467"/>
      <c r="Q22" s="467"/>
      <c r="R22" s="467"/>
      <c r="S22" s="467"/>
      <c r="T22" s="467"/>
      <c r="U22" s="468"/>
      <c r="V22" s="455"/>
      <c r="W22" s="456"/>
      <c r="X22" s="141"/>
      <c r="Z22" s="26" t="s">
        <v>63</v>
      </c>
      <c r="AF22" s="26"/>
      <c r="AG22" s="26"/>
      <c r="AH22" s="88">
        <v>16</v>
      </c>
    </row>
    <row r="23" spans="1:34" ht="13.5">
      <c r="A23" s="26"/>
      <c r="B23" s="285" t="str">
        <f>'④スタッフ選手情報'!B39</f>
        <v>選択</v>
      </c>
      <c r="C23" s="129" t="s">
        <v>94</v>
      </c>
      <c r="D23" s="120" t="str">
        <f t="shared" si="1"/>
        <v>  </v>
      </c>
      <c r="E23" s="539" t="str">
        <f t="shared" si="0"/>
        <v>    </v>
      </c>
      <c r="F23" s="540"/>
      <c r="G23" s="540"/>
      <c r="H23" s="541"/>
      <c r="I23" s="171"/>
      <c r="J23" s="461"/>
      <c r="K23" s="462"/>
      <c r="L23" s="455"/>
      <c r="M23" s="467"/>
      <c r="N23" s="467"/>
      <c r="O23" s="467"/>
      <c r="P23" s="467"/>
      <c r="Q23" s="467"/>
      <c r="R23" s="467"/>
      <c r="S23" s="467"/>
      <c r="T23" s="467"/>
      <c r="U23" s="468"/>
      <c r="V23" s="455"/>
      <c r="W23" s="456"/>
      <c r="X23" s="141"/>
      <c r="Z23" s="107"/>
      <c r="AF23" s="26"/>
      <c r="AG23" s="26"/>
      <c r="AH23" s="88">
        <v>17</v>
      </c>
    </row>
    <row r="24" spans="1:34" ht="13.5">
      <c r="A24" s="26"/>
      <c r="B24" s="285" t="str">
        <f>'④スタッフ選手情報'!B40</f>
        <v>選択</v>
      </c>
      <c r="C24" s="129" t="s">
        <v>94</v>
      </c>
      <c r="D24" s="120" t="str">
        <f t="shared" si="1"/>
        <v>  </v>
      </c>
      <c r="E24" s="539" t="str">
        <f t="shared" si="0"/>
        <v>    </v>
      </c>
      <c r="F24" s="540"/>
      <c r="G24" s="540"/>
      <c r="H24" s="541"/>
      <c r="I24" s="171"/>
      <c r="J24" s="461"/>
      <c r="K24" s="462"/>
      <c r="L24" s="455"/>
      <c r="M24" s="467"/>
      <c r="N24" s="467"/>
      <c r="O24" s="467"/>
      <c r="P24" s="467"/>
      <c r="Q24" s="467"/>
      <c r="R24" s="467"/>
      <c r="S24" s="467"/>
      <c r="T24" s="467"/>
      <c r="U24" s="468"/>
      <c r="V24" s="455"/>
      <c r="W24" s="456"/>
      <c r="X24" s="141"/>
      <c r="Z24" s="26" t="s">
        <v>257</v>
      </c>
      <c r="AF24" s="26"/>
      <c r="AG24" s="26"/>
      <c r="AH24" s="88">
        <v>18</v>
      </c>
    </row>
    <row r="25" spans="1:34" ht="13.5">
      <c r="A25" s="26"/>
      <c r="B25" s="285" t="str">
        <f>'④スタッフ選手情報'!B41</f>
        <v>選択</v>
      </c>
      <c r="C25" s="128" t="s">
        <v>94</v>
      </c>
      <c r="D25" s="121" t="str">
        <f t="shared" si="1"/>
        <v>  </v>
      </c>
      <c r="E25" s="539" t="str">
        <f t="shared" si="0"/>
        <v>    </v>
      </c>
      <c r="F25" s="540"/>
      <c r="G25" s="540"/>
      <c r="H25" s="541"/>
      <c r="I25" s="174"/>
      <c r="J25" s="461"/>
      <c r="K25" s="462"/>
      <c r="L25" s="455"/>
      <c r="M25" s="467"/>
      <c r="N25" s="467"/>
      <c r="O25" s="467"/>
      <c r="P25" s="467"/>
      <c r="Q25" s="467"/>
      <c r="R25" s="467"/>
      <c r="S25" s="467"/>
      <c r="T25" s="467"/>
      <c r="U25" s="468"/>
      <c r="V25" s="455"/>
      <c r="W25" s="456"/>
      <c r="X25" s="141"/>
      <c r="Z25" s="26" t="s">
        <v>65</v>
      </c>
      <c r="AA25" s="26"/>
      <c r="AF25" s="26"/>
      <c r="AG25" s="26"/>
      <c r="AH25" s="88">
        <v>19</v>
      </c>
    </row>
    <row r="26" spans="1:34" ht="14.25" thickBot="1">
      <c r="A26" s="26"/>
      <c r="B26" s="286" t="str">
        <f>'④スタッフ選手情報'!B42</f>
        <v>選択</v>
      </c>
      <c r="C26" s="131" t="s">
        <v>94</v>
      </c>
      <c r="D26" s="122" t="str">
        <f t="shared" si="1"/>
        <v>  </v>
      </c>
      <c r="E26" s="542" t="str">
        <f t="shared" si="0"/>
        <v>    </v>
      </c>
      <c r="F26" s="543"/>
      <c r="G26" s="543"/>
      <c r="H26" s="544"/>
      <c r="I26" s="172"/>
      <c r="J26" s="545"/>
      <c r="K26" s="546"/>
      <c r="L26" s="494"/>
      <c r="M26" s="495"/>
      <c r="N26" s="495"/>
      <c r="O26" s="495"/>
      <c r="P26" s="495"/>
      <c r="Q26" s="495"/>
      <c r="R26" s="495"/>
      <c r="S26" s="495"/>
      <c r="T26" s="495"/>
      <c r="U26" s="529"/>
      <c r="V26" s="494"/>
      <c r="W26" s="547"/>
      <c r="X26" s="141"/>
      <c r="AA26" s="26"/>
      <c r="AF26" s="26"/>
      <c r="AG26" s="26"/>
      <c r="AH26" s="88">
        <v>20</v>
      </c>
    </row>
    <row r="27" spans="1:34" ht="6" customHeight="1" thickBot="1">
      <c r="A27" s="26"/>
      <c r="B27" s="26"/>
      <c r="C27" s="26"/>
      <c r="D27" s="26"/>
      <c r="E27" s="26"/>
      <c r="F27" s="26"/>
      <c r="G27" s="26"/>
      <c r="H27" s="26"/>
      <c r="I27" s="26"/>
      <c r="J27" s="26"/>
      <c r="K27" s="32"/>
      <c r="L27" s="26"/>
      <c r="M27" s="26"/>
      <c r="N27" s="26"/>
      <c r="O27" s="26"/>
      <c r="P27" s="26"/>
      <c r="Q27" s="26"/>
      <c r="R27" s="26"/>
      <c r="S27" s="26"/>
      <c r="T27" s="26"/>
      <c r="U27" s="26"/>
      <c r="V27" s="26"/>
      <c r="W27" s="26"/>
      <c r="X27" s="26"/>
      <c r="AA27" s="26"/>
      <c r="AF27" s="26"/>
      <c r="AG27" s="26"/>
      <c r="AH27" s="88">
        <v>21</v>
      </c>
    </row>
    <row r="28" spans="1:34" ht="13.5">
      <c r="A28" s="26"/>
      <c r="B28" s="283" t="s">
        <v>355</v>
      </c>
      <c r="C28" s="46" t="s">
        <v>272</v>
      </c>
      <c r="D28" s="42" t="s">
        <v>105</v>
      </c>
      <c r="E28" s="45" t="s">
        <v>102</v>
      </c>
      <c r="F28" s="46"/>
      <c r="G28" s="42" t="s">
        <v>103</v>
      </c>
      <c r="H28" s="42" t="s">
        <v>106</v>
      </c>
      <c r="I28" s="475" t="s">
        <v>123</v>
      </c>
      <c r="J28" s="476"/>
      <c r="K28" s="54"/>
      <c r="L28" s="536" t="s">
        <v>167</v>
      </c>
      <c r="M28" s="537"/>
      <c r="N28" s="537"/>
      <c r="O28" s="537"/>
      <c r="P28" s="537"/>
      <c r="Q28" s="537"/>
      <c r="R28" s="537"/>
      <c r="S28" s="537"/>
      <c r="T28" s="537"/>
      <c r="U28" s="538"/>
      <c r="V28" s="55" t="s">
        <v>193</v>
      </c>
      <c r="W28" s="56"/>
      <c r="X28" s="56"/>
      <c r="AA28" s="26"/>
      <c r="AF28" s="26"/>
      <c r="AG28" s="26"/>
      <c r="AH28" s="88">
        <v>22</v>
      </c>
    </row>
    <row r="29" spans="1:34" ht="13.5">
      <c r="A29" s="26"/>
      <c r="B29" s="284" t="str">
        <f>B12</f>
        <v>選択</v>
      </c>
      <c r="C29" s="123" t="str">
        <f>C12</f>
        <v>選択する</v>
      </c>
      <c r="D29" s="119" t="str">
        <f>D12</f>
        <v>  </v>
      </c>
      <c r="E29" s="96"/>
      <c r="F29" s="57" t="s">
        <v>125</v>
      </c>
      <c r="G29" s="94"/>
      <c r="H29" s="94"/>
      <c r="I29" s="492"/>
      <c r="J29" s="493"/>
      <c r="K29" s="58" t="s">
        <v>124</v>
      </c>
      <c r="L29" s="478"/>
      <c r="M29" s="479"/>
      <c r="N29" s="479"/>
      <c r="O29" s="479"/>
      <c r="P29" s="479"/>
      <c r="Q29" s="479"/>
      <c r="R29" s="479"/>
      <c r="S29" s="479"/>
      <c r="T29" s="479"/>
      <c r="U29" s="480"/>
      <c r="V29" s="100" t="s">
        <v>94</v>
      </c>
      <c r="W29" s="32"/>
      <c r="X29" s="32"/>
      <c r="AE29" s="26" t="s">
        <v>94</v>
      </c>
      <c r="AF29" s="26" t="s">
        <v>94</v>
      </c>
      <c r="AG29" s="26"/>
      <c r="AH29" s="88">
        <v>23</v>
      </c>
    </row>
    <row r="30" spans="1:34" ht="13.5">
      <c r="A30" s="26"/>
      <c r="B30" s="285" t="str">
        <f>B13</f>
        <v>選択</v>
      </c>
      <c r="C30" s="124" t="str">
        <f>C13</f>
        <v>選択する</v>
      </c>
      <c r="D30" s="120" t="str">
        <f aca="true" t="shared" si="2" ref="D30:D43">D13</f>
        <v>  </v>
      </c>
      <c r="E30" s="97"/>
      <c r="F30" s="59" t="s">
        <v>125</v>
      </c>
      <c r="G30" s="92"/>
      <c r="H30" s="92"/>
      <c r="I30" s="455"/>
      <c r="J30" s="467"/>
      <c r="K30" s="59" t="s">
        <v>124</v>
      </c>
      <c r="L30" s="469"/>
      <c r="M30" s="470"/>
      <c r="N30" s="470"/>
      <c r="O30" s="470"/>
      <c r="P30" s="470"/>
      <c r="Q30" s="470"/>
      <c r="R30" s="470"/>
      <c r="S30" s="470"/>
      <c r="T30" s="470"/>
      <c r="U30" s="471"/>
      <c r="V30" s="101" t="s">
        <v>94</v>
      </c>
      <c r="W30" s="32"/>
      <c r="X30" s="32"/>
      <c r="AE30" s="26" t="s">
        <v>194</v>
      </c>
      <c r="AF30" s="26" t="s">
        <v>85</v>
      </c>
      <c r="AG30" s="26"/>
      <c r="AH30" s="88">
        <v>24</v>
      </c>
    </row>
    <row r="31" spans="1:34" ht="13.5">
      <c r="A31" s="26"/>
      <c r="B31" s="285" t="str">
        <f aca="true" t="shared" si="3" ref="B31:B42">B14</f>
        <v>選択</v>
      </c>
      <c r="C31" s="124" t="str">
        <f aca="true" t="shared" si="4" ref="C31:C42">C14</f>
        <v>選択する</v>
      </c>
      <c r="D31" s="120" t="str">
        <f t="shared" si="2"/>
        <v>  </v>
      </c>
      <c r="E31" s="97"/>
      <c r="F31" s="59" t="s">
        <v>125</v>
      </c>
      <c r="G31" s="92"/>
      <c r="H31" s="92"/>
      <c r="I31" s="455"/>
      <c r="J31" s="467"/>
      <c r="K31" s="59" t="s">
        <v>124</v>
      </c>
      <c r="L31" s="469"/>
      <c r="M31" s="470"/>
      <c r="N31" s="470"/>
      <c r="O31" s="470"/>
      <c r="P31" s="470"/>
      <c r="Q31" s="470"/>
      <c r="R31" s="470"/>
      <c r="S31" s="470"/>
      <c r="T31" s="470"/>
      <c r="U31" s="471"/>
      <c r="V31" s="101" t="s">
        <v>94</v>
      </c>
      <c r="W31" s="32"/>
      <c r="X31" s="32"/>
      <c r="AE31" s="26" t="s">
        <v>195</v>
      </c>
      <c r="AF31" s="26" t="s">
        <v>86</v>
      </c>
      <c r="AG31" s="26"/>
      <c r="AH31" s="88">
        <v>25</v>
      </c>
    </row>
    <row r="32" spans="1:34" ht="13.5">
      <c r="A32" s="26"/>
      <c r="B32" s="285" t="str">
        <f t="shared" si="3"/>
        <v>選択</v>
      </c>
      <c r="C32" s="124" t="str">
        <f t="shared" si="4"/>
        <v>選択する</v>
      </c>
      <c r="D32" s="120" t="str">
        <f>D15</f>
        <v>  </v>
      </c>
      <c r="E32" s="97"/>
      <c r="F32" s="59" t="s">
        <v>125</v>
      </c>
      <c r="G32" s="92"/>
      <c r="H32" s="92"/>
      <c r="I32" s="455"/>
      <c r="J32" s="467"/>
      <c r="K32" s="59" t="s">
        <v>124</v>
      </c>
      <c r="L32" s="469"/>
      <c r="M32" s="470"/>
      <c r="N32" s="470"/>
      <c r="O32" s="470"/>
      <c r="P32" s="470"/>
      <c r="Q32" s="470"/>
      <c r="R32" s="470"/>
      <c r="S32" s="470"/>
      <c r="T32" s="470"/>
      <c r="U32" s="471"/>
      <c r="V32" s="101" t="s">
        <v>94</v>
      </c>
      <c r="W32" s="32"/>
      <c r="X32" s="32"/>
      <c r="AE32" s="26" t="s">
        <v>196</v>
      </c>
      <c r="AF32" s="26" t="s">
        <v>445</v>
      </c>
      <c r="AG32" s="26"/>
      <c r="AH32" s="88">
        <v>26</v>
      </c>
    </row>
    <row r="33" spans="1:34" ht="13.5">
      <c r="A33" s="26"/>
      <c r="B33" s="285" t="str">
        <f t="shared" si="3"/>
        <v>選択</v>
      </c>
      <c r="C33" s="124" t="str">
        <f t="shared" si="4"/>
        <v>選択する</v>
      </c>
      <c r="D33" s="120" t="str">
        <f t="shared" si="2"/>
        <v>  </v>
      </c>
      <c r="E33" s="97"/>
      <c r="F33" s="59" t="s">
        <v>125</v>
      </c>
      <c r="G33" s="92"/>
      <c r="H33" s="92"/>
      <c r="I33" s="455"/>
      <c r="J33" s="467"/>
      <c r="K33" s="59" t="s">
        <v>124</v>
      </c>
      <c r="L33" s="469"/>
      <c r="M33" s="470"/>
      <c r="N33" s="470"/>
      <c r="O33" s="470"/>
      <c r="P33" s="470"/>
      <c r="Q33" s="470"/>
      <c r="R33" s="470"/>
      <c r="S33" s="470"/>
      <c r="T33" s="470"/>
      <c r="U33" s="471"/>
      <c r="V33" s="101" t="s">
        <v>94</v>
      </c>
      <c r="W33" s="32"/>
      <c r="X33" s="32"/>
      <c r="AE33" s="26" t="s">
        <v>197</v>
      </c>
      <c r="AF33" s="26"/>
      <c r="AG33" s="26"/>
      <c r="AH33" s="88">
        <v>27</v>
      </c>
    </row>
    <row r="34" spans="1:34" ht="13.5">
      <c r="A34" s="26"/>
      <c r="B34" s="285" t="str">
        <f t="shared" si="3"/>
        <v>選択</v>
      </c>
      <c r="C34" s="124" t="str">
        <f t="shared" si="4"/>
        <v>選択する</v>
      </c>
      <c r="D34" s="120" t="str">
        <f t="shared" si="2"/>
        <v>  </v>
      </c>
      <c r="E34" s="97"/>
      <c r="F34" s="59" t="s">
        <v>125</v>
      </c>
      <c r="G34" s="92"/>
      <c r="H34" s="92"/>
      <c r="I34" s="455"/>
      <c r="J34" s="467"/>
      <c r="K34" s="59" t="s">
        <v>124</v>
      </c>
      <c r="L34" s="469"/>
      <c r="M34" s="470"/>
      <c r="N34" s="470"/>
      <c r="O34" s="470"/>
      <c r="P34" s="470"/>
      <c r="Q34" s="470"/>
      <c r="R34" s="470"/>
      <c r="S34" s="470"/>
      <c r="T34" s="470"/>
      <c r="U34" s="471"/>
      <c r="V34" s="101" t="s">
        <v>94</v>
      </c>
      <c r="W34" s="32"/>
      <c r="X34" s="32"/>
      <c r="AE34" s="26" t="s">
        <v>198</v>
      </c>
      <c r="AF34" s="26"/>
      <c r="AG34" s="26"/>
      <c r="AH34" s="88">
        <v>28</v>
      </c>
    </row>
    <row r="35" spans="1:34" ht="13.5">
      <c r="A35" s="26"/>
      <c r="B35" s="285" t="str">
        <f t="shared" si="3"/>
        <v>選択</v>
      </c>
      <c r="C35" s="124" t="str">
        <f t="shared" si="4"/>
        <v>選択する</v>
      </c>
      <c r="D35" s="120" t="str">
        <f t="shared" si="2"/>
        <v>  </v>
      </c>
      <c r="E35" s="97"/>
      <c r="F35" s="59" t="s">
        <v>125</v>
      </c>
      <c r="G35" s="92"/>
      <c r="H35" s="92"/>
      <c r="I35" s="455"/>
      <c r="J35" s="467"/>
      <c r="K35" s="59" t="s">
        <v>124</v>
      </c>
      <c r="L35" s="469"/>
      <c r="M35" s="470"/>
      <c r="N35" s="470"/>
      <c r="O35" s="470"/>
      <c r="P35" s="470"/>
      <c r="Q35" s="470"/>
      <c r="R35" s="470"/>
      <c r="S35" s="470"/>
      <c r="T35" s="470"/>
      <c r="U35" s="471"/>
      <c r="V35" s="101" t="s">
        <v>94</v>
      </c>
      <c r="W35" s="32"/>
      <c r="X35" s="32"/>
      <c r="AF35" s="26"/>
      <c r="AG35" s="26"/>
      <c r="AH35" s="88">
        <v>29</v>
      </c>
    </row>
    <row r="36" spans="1:34" ht="13.5">
      <c r="A36" s="26"/>
      <c r="B36" s="285" t="str">
        <f t="shared" si="3"/>
        <v>選択</v>
      </c>
      <c r="C36" s="124" t="str">
        <f t="shared" si="4"/>
        <v>選択する</v>
      </c>
      <c r="D36" s="120" t="str">
        <f t="shared" si="2"/>
        <v>  </v>
      </c>
      <c r="E36" s="97"/>
      <c r="F36" s="59" t="s">
        <v>125</v>
      </c>
      <c r="G36" s="92"/>
      <c r="H36" s="92"/>
      <c r="I36" s="455"/>
      <c r="J36" s="467"/>
      <c r="K36" s="59" t="s">
        <v>124</v>
      </c>
      <c r="L36" s="469"/>
      <c r="M36" s="470"/>
      <c r="N36" s="470"/>
      <c r="O36" s="470"/>
      <c r="P36" s="470"/>
      <c r="Q36" s="470"/>
      <c r="R36" s="470"/>
      <c r="S36" s="470"/>
      <c r="T36" s="470"/>
      <c r="U36" s="471"/>
      <c r="V36" s="101" t="s">
        <v>94</v>
      </c>
      <c r="W36" s="32"/>
      <c r="X36" s="32"/>
      <c r="AF36" s="26"/>
      <c r="AG36" s="26"/>
      <c r="AH36" s="88">
        <v>30</v>
      </c>
    </row>
    <row r="37" spans="1:34" ht="13.5">
      <c r="A37" s="26"/>
      <c r="B37" s="285" t="str">
        <f t="shared" si="3"/>
        <v>選択</v>
      </c>
      <c r="C37" s="124" t="str">
        <f t="shared" si="4"/>
        <v>選択する</v>
      </c>
      <c r="D37" s="120" t="str">
        <f t="shared" si="2"/>
        <v>  </v>
      </c>
      <c r="E37" s="97"/>
      <c r="F37" s="59" t="s">
        <v>125</v>
      </c>
      <c r="G37" s="92"/>
      <c r="H37" s="92"/>
      <c r="I37" s="455"/>
      <c r="J37" s="467"/>
      <c r="K37" s="59" t="s">
        <v>124</v>
      </c>
      <c r="L37" s="469"/>
      <c r="M37" s="470"/>
      <c r="N37" s="470"/>
      <c r="O37" s="470"/>
      <c r="P37" s="470"/>
      <c r="Q37" s="470"/>
      <c r="R37" s="470"/>
      <c r="S37" s="470"/>
      <c r="T37" s="470"/>
      <c r="U37" s="471"/>
      <c r="V37" s="101" t="s">
        <v>94</v>
      </c>
      <c r="W37" s="32"/>
      <c r="X37" s="32"/>
      <c r="AF37" s="26"/>
      <c r="AG37" s="26"/>
      <c r="AH37" s="88">
        <v>31</v>
      </c>
    </row>
    <row r="38" spans="1:24" ht="13.5">
      <c r="A38" s="26"/>
      <c r="B38" s="285" t="str">
        <f t="shared" si="3"/>
        <v>選択</v>
      </c>
      <c r="C38" s="124" t="str">
        <f t="shared" si="4"/>
        <v>選択する</v>
      </c>
      <c r="D38" s="120" t="str">
        <f t="shared" si="2"/>
        <v>  </v>
      </c>
      <c r="E38" s="97"/>
      <c r="F38" s="59" t="s">
        <v>125</v>
      </c>
      <c r="G38" s="92"/>
      <c r="H38" s="92"/>
      <c r="I38" s="455"/>
      <c r="J38" s="467"/>
      <c r="K38" s="59" t="s">
        <v>124</v>
      </c>
      <c r="L38" s="469"/>
      <c r="M38" s="470"/>
      <c r="N38" s="470"/>
      <c r="O38" s="470"/>
      <c r="P38" s="470"/>
      <c r="Q38" s="470"/>
      <c r="R38" s="470"/>
      <c r="S38" s="470"/>
      <c r="T38" s="470"/>
      <c r="U38" s="471"/>
      <c r="V38" s="101" t="s">
        <v>94</v>
      </c>
      <c r="W38" s="32"/>
      <c r="X38" s="32"/>
    </row>
    <row r="39" spans="1:24" ht="13.5">
      <c r="A39" s="26"/>
      <c r="B39" s="285" t="str">
        <f t="shared" si="3"/>
        <v>選択</v>
      </c>
      <c r="C39" s="124" t="str">
        <f t="shared" si="4"/>
        <v>選択する</v>
      </c>
      <c r="D39" s="120" t="str">
        <f t="shared" si="2"/>
        <v>  </v>
      </c>
      <c r="E39" s="97"/>
      <c r="F39" s="59" t="s">
        <v>125</v>
      </c>
      <c r="G39" s="92"/>
      <c r="H39" s="92"/>
      <c r="I39" s="455"/>
      <c r="J39" s="467"/>
      <c r="K39" s="59" t="s">
        <v>124</v>
      </c>
      <c r="L39" s="469"/>
      <c r="M39" s="470"/>
      <c r="N39" s="470"/>
      <c r="O39" s="470"/>
      <c r="P39" s="470"/>
      <c r="Q39" s="470"/>
      <c r="R39" s="470"/>
      <c r="S39" s="470"/>
      <c r="T39" s="470"/>
      <c r="U39" s="471"/>
      <c r="V39" s="101" t="s">
        <v>94</v>
      </c>
      <c r="W39" s="32"/>
      <c r="X39" s="32"/>
    </row>
    <row r="40" spans="1:24" ht="13.5">
      <c r="A40" s="26"/>
      <c r="B40" s="285" t="str">
        <f t="shared" si="3"/>
        <v>選択</v>
      </c>
      <c r="C40" s="124" t="str">
        <f t="shared" si="4"/>
        <v>選択する</v>
      </c>
      <c r="D40" s="120" t="str">
        <f t="shared" si="2"/>
        <v>  </v>
      </c>
      <c r="E40" s="97"/>
      <c r="F40" s="59" t="s">
        <v>125</v>
      </c>
      <c r="G40" s="92"/>
      <c r="H40" s="92"/>
      <c r="I40" s="455"/>
      <c r="J40" s="467"/>
      <c r="K40" s="59" t="s">
        <v>124</v>
      </c>
      <c r="L40" s="469"/>
      <c r="M40" s="470"/>
      <c r="N40" s="470"/>
      <c r="O40" s="470"/>
      <c r="P40" s="470"/>
      <c r="Q40" s="470"/>
      <c r="R40" s="470"/>
      <c r="S40" s="470"/>
      <c r="T40" s="470"/>
      <c r="U40" s="471"/>
      <c r="V40" s="101" t="s">
        <v>94</v>
      </c>
      <c r="W40" s="32"/>
      <c r="X40" s="32"/>
    </row>
    <row r="41" spans="1:24" ht="13.5">
      <c r="A41" s="26"/>
      <c r="B41" s="285" t="str">
        <f t="shared" si="3"/>
        <v>選択</v>
      </c>
      <c r="C41" s="124" t="str">
        <f t="shared" si="4"/>
        <v>選択する</v>
      </c>
      <c r="D41" s="120" t="str">
        <f t="shared" si="2"/>
        <v>  </v>
      </c>
      <c r="E41" s="97"/>
      <c r="F41" s="59" t="s">
        <v>125</v>
      </c>
      <c r="G41" s="92"/>
      <c r="H41" s="92"/>
      <c r="I41" s="455"/>
      <c r="J41" s="467"/>
      <c r="K41" s="59" t="s">
        <v>124</v>
      </c>
      <c r="L41" s="469"/>
      <c r="M41" s="470"/>
      <c r="N41" s="470"/>
      <c r="O41" s="470"/>
      <c r="P41" s="470"/>
      <c r="Q41" s="470"/>
      <c r="R41" s="470"/>
      <c r="S41" s="470"/>
      <c r="T41" s="470"/>
      <c r="U41" s="471"/>
      <c r="V41" s="101" t="s">
        <v>94</v>
      </c>
      <c r="W41" s="32"/>
      <c r="X41" s="32"/>
    </row>
    <row r="42" spans="1:24" ht="13.5">
      <c r="A42" s="26"/>
      <c r="B42" s="285" t="str">
        <f t="shared" si="3"/>
        <v>選択</v>
      </c>
      <c r="C42" s="124" t="str">
        <f t="shared" si="4"/>
        <v>選択する</v>
      </c>
      <c r="D42" s="121" t="str">
        <f t="shared" si="2"/>
        <v>  </v>
      </c>
      <c r="E42" s="98"/>
      <c r="F42" s="60" t="s">
        <v>125</v>
      </c>
      <c r="G42" s="95"/>
      <c r="H42" s="95"/>
      <c r="I42" s="455"/>
      <c r="J42" s="467"/>
      <c r="K42" s="60" t="s">
        <v>124</v>
      </c>
      <c r="L42" s="469"/>
      <c r="M42" s="470"/>
      <c r="N42" s="470"/>
      <c r="O42" s="470"/>
      <c r="P42" s="470"/>
      <c r="Q42" s="470"/>
      <c r="R42" s="470"/>
      <c r="S42" s="470"/>
      <c r="T42" s="470"/>
      <c r="U42" s="471"/>
      <c r="V42" s="101" t="s">
        <v>94</v>
      </c>
      <c r="W42" s="32"/>
      <c r="X42" s="32"/>
    </row>
    <row r="43" spans="1:24" ht="14.25" thickBot="1">
      <c r="A43" s="26"/>
      <c r="B43" s="286" t="str">
        <f>B26</f>
        <v>選択</v>
      </c>
      <c r="C43" s="125" t="str">
        <f>C26</f>
        <v>選択する</v>
      </c>
      <c r="D43" s="122" t="str">
        <f t="shared" si="2"/>
        <v>  </v>
      </c>
      <c r="E43" s="99"/>
      <c r="F43" s="61" t="s">
        <v>125</v>
      </c>
      <c r="G43" s="93"/>
      <c r="H43" s="93"/>
      <c r="I43" s="494"/>
      <c r="J43" s="495"/>
      <c r="K43" s="61" t="s">
        <v>124</v>
      </c>
      <c r="L43" s="472"/>
      <c r="M43" s="473"/>
      <c r="N43" s="473"/>
      <c r="O43" s="473"/>
      <c r="P43" s="473"/>
      <c r="Q43" s="473"/>
      <c r="R43" s="473"/>
      <c r="S43" s="473"/>
      <c r="T43" s="473"/>
      <c r="U43" s="474"/>
      <c r="V43" s="102" t="s">
        <v>94</v>
      </c>
      <c r="W43" s="32"/>
      <c r="X43" s="32"/>
    </row>
    <row r="44" ht="6" customHeight="1" thickBot="1"/>
    <row r="45" spans="2:22" ht="13.5">
      <c r="B45" s="283" t="s">
        <v>355</v>
      </c>
      <c r="C45" s="46" t="s">
        <v>272</v>
      </c>
      <c r="D45" s="42" t="s">
        <v>105</v>
      </c>
      <c r="E45" s="564" t="s">
        <v>275</v>
      </c>
      <c r="F45" s="565"/>
      <c r="G45" s="565"/>
      <c r="H45" s="565"/>
      <c r="I45" s="565"/>
      <c r="J45" s="565"/>
      <c r="K45" s="565"/>
      <c r="L45" s="565"/>
      <c r="M45" s="565"/>
      <c r="N45" s="565"/>
      <c r="O45" s="565"/>
      <c r="P45" s="565"/>
      <c r="Q45" s="565"/>
      <c r="R45" s="565"/>
      <c r="S45" s="565"/>
      <c r="T45" s="565"/>
      <c r="U45" s="565"/>
      <c r="V45" s="566"/>
    </row>
    <row r="46" spans="2:26" ht="13.5">
      <c r="B46" s="284" t="str">
        <f>B29</f>
        <v>選択</v>
      </c>
      <c r="C46" s="123" t="str">
        <f>C12</f>
        <v>選択する</v>
      </c>
      <c r="D46" s="119">
        <f>IF('⑤エントリー変更情報'!C12=1,CONCATENATE('④スタッフ選手情報'!C11),"")</f>
      </c>
      <c r="E46" s="567"/>
      <c r="F46" s="568"/>
      <c r="G46" s="568"/>
      <c r="H46" s="568"/>
      <c r="I46" s="568"/>
      <c r="J46" s="568"/>
      <c r="K46" s="568"/>
      <c r="L46" s="568"/>
      <c r="M46" s="568"/>
      <c r="N46" s="568"/>
      <c r="O46" s="568"/>
      <c r="P46" s="568"/>
      <c r="Q46" s="568"/>
      <c r="R46" s="568"/>
      <c r="S46" s="568"/>
      <c r="T46" s="568"/>
      <c r="U46" s="568"/>
      <c r="V46" s="569"/>
      <c r="Y46" s="167" t="s">
        <v>301</v>
      </c>
      <c r="Z46" s="5" t="s">
        <v>302</v>
      </c>
    </row>
    <row r="47" spans="2:26" ht="13.5">
      <c r="B47" s="285" t="str">
        <f>B30</f>
        <v>選択</v>
      </c>
      <c r="C47" s="124" t="str">
        <f>C30</f>
        <v>選択する</v>
      </c>
      <c r="D47" s="120">
        <f>IF('⑤エントリー変更情報'!C13=1,CONCATENATE('④スタッフ選手情報'!C12),"")</f>
      </c>
      <c r="E47" s="561"/>
      <c r="F47" s="562"/>
      <c r="G47" s="562"/>
      <c r="H47" s="562"/>
      <c r="I47" s="562"/>
      <c r="J47" s="562"/>
      <c r="K47" s="562"/>
      <c r="L47" s="562"/>
      <c r="M47" s="562"/>
      <c r="N47" s="562"/>
      <c r="O47" s="562"/>
      <c r="P47" s="562"/>
      <c r="Q47" s="562"/>
      <c r="R47" s="562"/>
      <c r="S47" s="562"/>
      <c r="T47" s="562"/>
      <c r="U47" s="562"/>
      <c r="V47" s="563"/>
      <c r="Y47" s="167"/>
      <c r="Z47" s="5" t="s">
        <v>303</v>
      </c>
    </row>
    <row r="48" spans="2:22" ht="13.5">
      <c r="B48" s="285" t="str">
        <f aca="true" t="shared" si="5" ref="B48:B59">B31</f>
        <v>選択</v>
      </c>
      <c r="C48" s="124" t="str">
        <f aca="true" t="shared" si="6" ref="C48:C59">C31</f>
        <v>選択する</v>
      </c>
      <c r="D48" s="120">
        <f>IF('⑤エントリー変更情報'!C14=1,CONCATENATE('④スタッフ選手情報'!C13),"")</f>
      </c>
      <c r="E48" s="561"/>
      <c r="F48" s="562"/>
      <c r="G48" s="562"/>
      <c r="H48" s="562"/>
      <c r="I48" s="562"/>
      <c r="J48" s="562"/>
      <c r="K48" s="562"/>
      <c r="L48" s="562"/>
      <c r="M48" s="562"/>
      <c r="N48" s="562"/>
      <c r="O48" s="562"/>
      <c r="P48" s="562"/>
      <c r="Q48" s="562"/>
      <c r="R48" s="562"/>
      <c r="S48" s="562"/>
      <c r="T48" s="562"/>
      <c r="U48" s="562"/>
      <c r="V48" s="563"/>
    </row>
    <row r="49" spans="2:22" ht="13.5">
      <c r="B49" s="285" t="str">
        <f t="shared" si="5"/>
        <v>選択</v>
      </c>
      <c r="C49" s="124" t="str">
        <f t="shared" si="6"/>
        <v>選択する</v>
      </c>
      <c r="D49" s="120">
        <f>IF('⑤エントリー変更情報'!C15=1,CONCATENATE('④スタッフ選手情報'!C14),"")</f>
      </c>
      <c r="E49" s="561"/>
      <c r="F49" s="562"/>
      <c r="G49" s="562"/>
      <c r="H49" s="562"/>
      <c r="I49" s="562"/>
      <c r="J49" s="562"/>
      <c r="K49" s="562"/>
      <c r="L49" s="562"/>
      <c r="M49" s="562"/>
      <c r="N49" s="562"/>
      <c r="O49" s="562"/>
      <c r="P49" s="562"/>
      <c r="Q49" s="562"/>
      <c r="R49" s="562"/>
      <c r="S49" s="562"/>
      <c r="T49" s="562"/>
      <c r="U49" s="562"/>
      <c r="V49" s="563"/>
    </row>
    <row r="50" spans="2:22" ht="13.5">
      <c r="B50" s="285" t="str">
        <f t="shared" si="5"/>
        <v>選択</v>
      </c>
      <c r="C50" s="124" t="str">
        <f t="shared" si="6"/>
        <v>選択する</v>
      </c>
      <c r="D50" s="120">
        <f>IF('⑤エントリー変更情報'!C16=1,CONCATENATE('④スタッフ選手情報'!C15),"")</f>
      </c>
      <c r="E50" s="561"/>
      <c r="F50" s="562"/>
      <c r="G50" s="562"/>
      <c r="H50" s="562"/>
      <c r="I50" s="562"/>
      <c r="J50" s="562"/>
      <c r="K50" s="562"/>
      <c r="L50" s="562"/>
      <c r="M50" s="562"/>
      <c r="N50" s="562"/>
      <c r="O50" s="562"/>
      <c r="P50" s="562"/>
      <c r="Q50" s="562"/>
      <c r="R50" s="562"/>
      <c r="S50" s="562"/>
      <c r="T50" s="562"/>
      <c r="U50" s="562"/>
      <c r="V50" s="563"/>
    </row>
    <row r="51" spans="2:22" ht="13.5">
      <c r="B51" s="285" t="str">
        <f t="shared" si="5"/>
        <v>選択</v>
      </c>
      <c r="C51" s="124" t="str">
        <f t="shared" si="6"/>
        <v>選択する</v>
      </c>
      <c r="D51" s="120">
        <f>IF('⑤エントリー変更情報'!C17=1,CONCATENATE('④スタッフ選手情報'!C16),"")</f>
      </c>
      <c r="E51" s="561"/>
      <c r="F51" s="562"/>
      <c r="G51" s="562"/>
      <c r="H51" s="562"/>
      <c r="I51" s="562"/>
      <c r="J51" s="562"/>
      <c r="K51" s="562"/>
      <c r="L51" s="562"/>
      <c r="M51" s="562"/>
      <c r="N51" s="562"/>
      <c r="O51" s="562"/>
      <c r="P51" s="562"/>
      <c r="Q51" s="562"/>
      <c r="R51" s="562"/>
      <c r="S51" s="562"/>
      <c r="T51" s="562"/>
      <c r="U51" s="562"/>
      <c r="V51" s="563"/>
    </row>
    <row r="52" spans="2:22" ht="13.5">
      <c r="B52" s="285" t="str">
        <f t="shared" si="5"/>
        <v>選択</v>
      </c>
      <c r="C52" s="124" t="str">
        <f t="shared" si="6"/>
        <v>選択する</v>
      </c>
      <c r="D52" s="120">
        <f>IF('⑤エントリー変更情報'!C18=1,CONCATENATE('④スタッフ選手情報'!C17),"")</f>
      </c>
      <c r="E52" s="561"/>
      <c r="F52" s="562"/>
      <c r="G52" s="562"/>
      <c r="H52" s="562"/>
      <c r="I52" s="562"/>
      <c r="J52" s="562"/>
      <c r="K52" s="562"/>
      <c r="L52" s="562"/>
      <c r="M52" s="562"/>
      <c r="N52" s="562"/>
      <c r="O52" s="562"/>
      <c r="P52" s="562"/>
      <c r="Q52" s="562"/>
      <c r="R52" s="562"/>
      <c r="S52" s="562"/>
      <c r="T52" s="562"/>
      <c r="U52" s="562"/>
      <c r="V52" s="563"/>
    </row>
    <row r="53" spans="2:22" ht="13.5">
      <c r="B53" s="285" t="str">
        <f t="shared" si="5"/>
        <v>選択</v>
      </c>
      <c r="C53" s="124" t="str">
        <f t="shared" si="6"/>
        <v>選択する</v>
      </c>
      <c r="D53" s="120">
        <f>IF('⑤エントリー変更情報'!C19=1,CONCATENATE('④スタッフ選手情報'!C18),"")</f>
      </c>
      <c r="E53" s="561"/>
      <c r="F53" s="562"/>
      <c r="G53" s="562"/>
      <c r="H53" s="562"/>
      <c r="I53" s="562"/>
      <c r="J53" s="562"/>
      <c r="K53" s="562"/>
      <c r="L53" s="562"/>
      <c r="M53" s="562"/>
      <c r="N53" s="562"/>
      <c r="O53" s="562"/>
      <c r="P53" s="562"/>
      <c r="Q53" s="562"/>
      <c r="R53" s="562"/>
      <c r="S53" s="562"/>
      <c r="T53" s="562"/>
      <c r="U53" s="562"/>
      <c r="V53" s="563"/>
    </row>
    <row r="54" spans="2:22" ht="13.5">
      <c r="B54" s="285" t="str">
        <f t="shared" si="5"/>
        <v>選択</v>
      </c>
      <c r="C54" s="124" t="str">
        <f t="shared" si="6"/>
        <v>選択する</v>
      </c>
      <c r="D54" s="120">
        <f>IF('⑤エントリー変更情報'!C20=1,CONCATENATE('④スタッフ選手情報'!C19),"")</f>
      </c>
      <c r="E54" s="561"/>
      <c r="F54" s="562"/>
      <c r="G54" s="562"/>
      <c r="H54" s="562"/>
      <c r="I54" s="562"/>
      <c r="J54" s="562"/>
      <c r="K54" s="562"/>
      <c r="L54" s="562"/>
      <c r="M54" s="562"/>
      <c r="N54" s="562"/>
      <c r="O54" s="562"/>
      <c r="P54" s="562"/>
      <c r="Q54" s="562"/>
      <c r="R54" s="562"/>
      <c r="S54" s="562"/>
      <c r="T54" s="562"/>
      <c r="U54" s="562"/>
      <c r="V54" s="563"/>
    </row>
    <row r="55" spans="2:22" ht="13.5">
      <c r="B55" s="285" t="str">
        <f t="shared" si="5"/>
        <v>選択</v>
      </c>
      <c r="C55" s="124" t="str">
        <f t="shared" si="6"/>
        <v>選択する</v>
      </c>
      <c r="D55" s="120">
        <f>IF('⑤エントリー変更情報'!C21=1,CONCATENATE('④スタッフ選手情報'!C20),"")</f>
      </c>
      <c r="E55" s="561"/>
      <c r="F55" s="562"/>
      <c r="G55" s="562"/>
      <c r="H55" s="562"/>
      <c r="I55" s="562"/>
      <c r="J55" s="562"/>
      <c r="K55" s="562"/>
      <c r="L55" s="562"/>
      <c r="M55" s="562"/>
      <c r="N55" s="562"/>
      <c r="O55" s="562"/>
      <c r="P55" s="562"/>
      <c r="Q55" s="562"/>
      <c r="R55" s="562"/>
      <c r="S55" s="562"/>
      <c r="T55" s="562"/>
      <c r="U55" s="562"/>
      <c r="V55" s="563"/>
    </row>
    <row r="56" spans="2:22" ht="13.5">
      <c r="B56" s="285" t="str">
        <f t="shared" si="5"/>
        <v>選択</v>
      </c>
      <c r="C56" s="124" t="str">
        <f t="shared" si="6"/>
        <v>選択する</v>
      </c>
      <c r="D56" s="120">
        <f>IF('⑤エントリー変更情報'!C22=1,CONCATENATE('④スタッフ選手情報'!C21),"")</f>
      </c>
      <c r="E56" s="561"/>
      <c r="F56" s="562"/>
      <c r="G56" s="562"/>
      <c r="H56" s="562"/>
      <c r="I56" s="562"/>
      <c r="J56" s="562"/>
      <c r="K56" s="562"/>
      <c r="L56" s="562"/>
      <c r="M56" s="562"/>
      <c r="N56" s="562"/>
      <c r="O56" s="562"/>
      <c r="P56" s="562"/>
      <c r="Q56" s="562"/>
      <c r="R56" s="562"/>
      <c r="S56" s="562"/>
      <c r="T56" s="562"/>
      <c r="U56" s="562"/>
      <c r="V56" s="563"/>
    </row>
    <row r="57" spans="2:22" ht="13.5">
      <c r="B57" s="285" t="str">
        <f t="shared" si="5"/>
        <v>選択</v>
      </c>
      <c r="C57" s="124" t="str">
        <f t="shared" si="6"/>
        <v>選択する</v>
      </c>
      <c r="D57" s="120">
        <f>IF('⑤エントリー変更情報'!C23=1,CONCATENATE('④スタッフ選手情報'!C22),"")</f>
      </c>
      <c r="E57" s="561"/>
      <c r="F57" s="562"/>
      <c r="G57" s="562"/>
      <c r="H57" s="562"/>
      <c r="I57" s="562"/>
      <c r="J57" s="562"/>
      <c r="K57" s="562"/>
      <c r="L57" s="562"/>
      <c r="M57" s="562"/>
      <c r="N57" s="562"/>
      <c r="O57" s="562"/>
      <c r="P57" s="562"/>
      <c r="Q57" s="562"/>
      <c r="R57" s="562"/>
      <c r="S57" s="562"/>
      <c r="T57" s="562"/>
      <c r="U57" s="562"/>
      <c r="V57" s="563"/>
    </row>
    <row r="58" spans="2:22" ht="13.5">
      <c r="B58" s="285" t="str">
        <f t="shared" si="5"/>
        <v>選択</v>
      </c>
      <c r="C58" s="124" t="str">
        <f t="shared" si="6"/>
        <v>選択する</v>
      </c>
      <c r="D58" s="120">
        <f>IF('⑤エントリー変更情報'!C24=1,CONCATENATE('④スタッフ選手情報'!C23),"")</f>
      </c>
      <c r="E58" s="561"/>
      <c r="F58" s="562"/>
      <c r="G58" s="562"/>
      <c r="H58" s="562"/>
      <c r="I58" s="562"/>
      <c r="J58" s="562"/>
      <c r="K58" s="562"/>
      <c r="L58" s="562"/>
      <c r="M58" s="562"/>
      <c r="N58" s="562"/>
      <c r="O58" s="562"/>
      <c r="P58" s="562"/>
      <c r="Q58" s="562"/>
      <c r="R58" s="562"/>
      <c r="S58" s="562"/>
      <c r="T58" s="562"/>
      <c r="U58" s="562"/>
      <c r="V58" s="563"/>
    </row>
    <row r="59" spans="2:22" ht="13.5">
      <c r="B59" s="285" t="str">
        <f t="shared" si="5"/>
        <v>選択</v>
      </c>
      <c r="C59" s="124" t="str">
        <f t="shared" si="6"/>
        <v>選択する</v>
      </c>
      <c r="D59" s="120">
        <f>IF('⑤エントリー変更情報'!C25=1,CONCATENATE('④スタッフ選手情報'!C24),"")</f>
      </c>
      <c r="E59" s="561"/>
      <c r="F59" s="562"/>
      <c r="G59" s="562"/>
      <c r="H59" s="562"/>
      <c r="I59" s="562"/>
      <c r="J59" s="562"/>
      <c r="K59" s="562"/>
      <c r="L59" s="562"/>
      <c r="M59" s="562"/>
      <c r="N59" s="562"/>
      <c r="O59" s="562"/>
      <c r="P59" s="562"/>
      <c r="Q59" s="562"/>
      <c r="R59" s="562"/>
      <c r="S59" s="562"/>
      <c r="T59" s="562"/>
      <c r="U59" s="562"/>
      <c r="V59" s="563"/>
    </row>
    <row r="60" spans="2:22" ht="14.25" thickBot="1">
      <c r="B60" s="286" t="str">
        <f>B43</f>
        <v>選択</v>
      </c>
      <c r="C60" s="125" t="str">
        <f>C43</f>
        <v>選択する</v>
      </c>
      <c r="D60" s="126">
        <f>IF('⑤エントリー変更情報'!C26=1,CONCATENATE('④スタッフ選手情報'!C25),"")</f>
      </c>
      <c r="E60" s="570"/>
      <c r="F60" s="571"/>
      <c r="G60" s="571"/>
      <c r="H60" s="571"/>
      <c r="I60" s="571"/>
      <c r="J60" s="571"/>
      <c r="K60" s="571"/>
      <c r="L60" s="571"/>
      <c r="M60" s="571"/>
      <c r="N60" s="571"/>
      <c r="O60" s="571"/>
      <c r="P60" s="571"/>
      <c r="Q60" s="571"/>
      <c r="R60" s="571"/>
      <c r="S60" s="571"/>
      <c r="T60" s="571"/>
      <c r="U60" s="571"/>
      <c r="V60" s="572"/>
    </row>
    <row r="62" spans="23:27" ht="13.5">
      <c r="W62" s="26"/>
      <c r="X62" s="26"/>
      <c r="AA62" s="26"/>
    </row>
    <row r="63" spans="23:27" ht="13.5">
      <c r="W63" s="26"/>
      <c r="X63" s="26"/>
      <c r="AA63" s="26"/>
    </row>
    <row r="64" ht="13.5">
      <c r="AA64" s="26"/>
    </row>
    <row r="65" ht="13.5">
      <c r="AA65" s="26"/>
    </row>
    <row r="66" spans="23:27" ht="13.5">
      <c r="W66" s="26"/>
      <c r="X66" s="26"/>
      <c r="AA66" s="26"/>
    </row>
    <row r="67" spans="23:27" ht="13.5">
      <c r="W67" s="26"/>
      <c r="X67" s="26"/>
      <c r="AA67" s="26"/>
    </row>
    <row r="68" spans="23:27" ht="13.5">
      <c r="W68" s="26"/>
      <c r="X68" s="26"/>
      <c r="AA68" s="26"/>
    </row>
    <row r="69" spans="23:27" ht="13.5">
      <c r="W69" s="26"/>
      <c r="X69" s="26"/>
      <c r="AA69" s="26"/>
    </row>
    <row r="70" spans="23:24" ht="13.5">
      <c r="W70" s="26"/>
      <c r="X70" s="26"/>
    </row>
  </sheetData>
  <sheetProtection/>
  <mergeCells count="132">
    <mergeCell ref="E57:V57"/>
    <mergeCell ref="E58:V58"/>
    <mergeCell ref="E59:V59"/>
    <mergeCell ref="E60:V60"/>
    <mergeCell ref="E53:V53"/>
    <mergeCell ref="E54:V54"/>
    <mergeCell ref="E55:V55"/>
    <mergeCell ref="E56:V56"/>
    <mergeCell ref="E49:V49"/>
    <mergeCell ref="E50:V50"/>
    <mergeCell ref="E51:V51"/>
    <mergeCell ref="E52:V52"/>
    <mergeCell ref="E45:V45"/>
    <mergeCell ref="E46:V46"/>
    <mergeCell ref="E47:V47"/>
    <mergeCell ref="E48:V48"/>
    <mergeCell ref="V7:W7"/>
    <mergeCell ref="V8:W8"/>
    <mergeCell ref="L14:U14"/>
    <mergeCell ref="V14:W14"/>
    <mergeCell ref="E13:H13"/>
    <mergeCell ref="J13:K13"/>
    <mergeCell ref="V13:W13"/>
    <mergeCell ref="J8:K8"/>
    <mergeCell ref="V9:W9"/>
    <mergeCell ref="E11:G11"/>
    <mergeCell ref="E12:H12"/>
    <mergeCell ref="J12:K12"/>
    <mergeCell ref="L12:U12"/>
    <mergeCell ref="V12:W12"/>
    <mergeCell ref="V16:W16"/>
    <mergeCell ref="V15:W15"/>
    <mergeCell ref="A9:B9"/>
    <mergeCell ref="E9:H9"/>
    <mergeCell ref="J9:K9"/>
    <mergeCell ref="L9:U9"/>
    <mergeCell ref="A7:B7"/>
    <mergeCell ref="E7:H7"/>
    <mergeCell ref="J7:K7"/>
    <mergeCell ref="L7:U7"/>
    <mergeCell ref="A8:B8"/>
    <mergeCell ref="E8:H8"/>
    <mergeCell ref="A1:W1"/>
    <mergeCell ref="A5:B5"/>
    <mergeCell ref="E5:G5"/>
    <mergeCell ref="A6:B6"/>
    <mergeCell ref="E6:H6"/>
    <mergeCell ref="J6:K6"/>
    <mergeCell ref="L6:U6"/>
    <mergeCell ref="V6:W6"/>
    <mergeCell ref="L8:U8"/>
    <mergeCell ref="E16:H16"/>
    <mergeCell ref="J16:K16"/>
    <mergeCell ref="L16:U16"/>
    <mergeCell ref="E14:H14"/>
    <mergeCell ref="J14:K14"/>
    <mergeCell ref="L13:U13"/>
    <mergeCell ref="E15:H15"/>
    <mergeCell ref="J15:K15"/>
    <mergeCell ref="L15:U15"/>
    <mergeCell ref="E17:H17"/>
    <mergeCell ref="J17:K17"/>
    <mergeCell ref="L17:U17"/>
    <mergeCell ref="V17:W17"/>
    <mergeCell ref="E18:H18"/>
    <mergeCell ref="J18:K18"/>
    <mergeCell ref="L18:U18"/>
    <mergeCell ref="V18:W18"/>
    <mergeCell ref="E19:H19"/>
    <mergeCell ref="J19:K19"/>
    <mergeCell ref="L19:U19"/>
    <mergeCell ref="V19:W19"/>
    <mergeCell ref="E20:H20"/>
    <mergeCell ref="J20:K20"/>
    <mergeCell ref="L20:U20"/>
    <mergeCell ref="V20:W20"/>
    <mergeCell ref="E21:H21"/>
    <mergeCell ref="J21:K21"/>
    <mergeCell ref="L21:U21"/>
    <mergeCell ref="V21:W21"/>
    <mergeCell ref="E22:H22"/>
    <mergeCell ref="J22:K22"/>
    <mergeCell ref="L22:U22"/>
    <mergeCell ref="V22:W22"/>
    <mergeCell ref="E23:H23"/>
    <mergeCell ref="J23:K23"/>
    <mergeCell ref="L23:U23"/>
    <mergeCell ref="V23:W23"/>
    <mergeCell ref="E24:H24"/>
    <mergeCell ref="J24:K24"/>
    <mergeCell ref="L24:U24"/>
    <mergeCell ref="V24:W24"/>
    <mergeCell ref="E25:H25"/>
    <mergeCell ref="J25:K25"/>
    <mergeCell ref="L25:U25"/>
    <mergeCell ref="V25:W25"/>
    <mergeCell ref="E26:H26"/>
    <mergeCell ref="J26:K26"/>
    <mergeCell ref="L26:U26"/>
    <mergeCell ref="V26:W26"/>
    <mergeCell ref="I35:J35"/>
    <mergeCell ref="L35:U35"/>
    <mergeCell ref="I28:J28"/>
    <mergeCell ref="L28:U28"/>
    <mergeCell ref="I29:J29"/>
    <mergeCell ref="L29:U29"/>
    <mergeCell ref="I30:J30"/>
    <mergeCell ref="L30:U30"/>
    <mergeCell ref="I31:J31"/>
    <mergeCell ref="L31:U31"/>
    <mergeCell ref="I32:J32"/>
    <mergeCell ref="L32:U32"/>
    <mergeCell ref="I33:J33"/>
    <mergeCell ref="L33:U33"/>
    <mergeCell ref="I34:J34"/>
    <mergeCell ref="L34:U34"/>
    <mergeCell ref="I43:J43"/>
    <mergeCell ref="L43:U43"/>
    <mergeCell ref="I36:J36"/>
    <mergeCell ref="L36:U36"/>
    <mergeCell ref="I37:J37"/>
    <mergeCell ref="L37:U37"/>
    <mergeCell ref="I38:J38"/>
    <mergeCell ref="L38:U38"/>
    <mergeCell ref="I39:J39"/>
    <mergeCell ref="L39:U39"/>
    <mergeCell ref="I40:J40"/>
    <mergeCell ref="L40:U40"/>
    <mergeCell ref="I41:J41"/>
    <mergeCell ref="L41:U41"/>
    <mergeCell ref="I42:J42"/>
    <mergeCell ref="L42:U42"/>
  </mergeCells>
  <dataValidations count="6">
    <dataValidation type="list" allowBlank="1" showInputMessage="1" showErrorMessage="1" sqref="C12:C26 C6:C9">
      <formula1>$AE$6:$AE$8</formula1>
    </dataValidation>
    <dataValidation type="list" allowBlank="1" showInputMessage="1" showErrorMessage="1" sqref="E3">
      <formula1>$AF$6:$AF$12</formula1>
    </dataValidation>
    <dataValidation type="list" allowBlank="1" showInputMessage="1" showErrorMessage="1" sqref="G3">
      <formula1>$AG$6:$AG$18</formula1>
    </dataValidation>
    <dataValidation type="list" allowBlank="1" showInputMessage="1" showErrorMessage="1" sqref="I3">
      <formula1>$AH$6:$AH$37</formula1>
    </dataValidation>
    <dataValidation type="list" allowBlank="1" showInputMessage="1" showErrorMessage="1" sqref="V29:V43">
      <formula1>$AE$29:$AE$34</formula1>
    </dataValidation>
    <dataValidation type="list" allowBlank="1" showInputMessage="1" showErrorMessage="1" sqref="X6:X8">
      <formula1>$AF$29:$AF$32</formula1>
    </dataValidation>
  </dataValidations>
  <printOptions horizontalCentered="1"/>
  <pageMargins left="0" right="0" top="0.7874015748031497" bottom="0" header="0" footer="0"/>
  <pageSetup horizontalDpi="360" verticalDpi="360" orientation="portrait" paperSize="9" scale="95" r:id="rId1"/>
</worksheet>
</file>

<file path=xl/worksheets/sheet6.xml><?xml version="1.0" encoding="utf-8"?>
<worksheet xmlns="http://schemas.openxmlformats.org/spreadsheetml/2006/main" xmlns:r="http://schemas.openxmlformats.org/officeDocument/2006/relationships">
  <sheetPr codeName="Sheet6">
    <tabColor indexed="10"/>
  </sheetPr>
  <dimension ref="A1:AH60"/>
  <sheetViews>
    <sheetView view="pageBreakPreview" zoomScaleSheetLayoutView="100" zoomScalePageLayoutView="0" workbookViewId="0" topLeftCell="A1">
      <selection activeCell="B1" sqref="B1"/>
    </sheetView>
  </sheetViews>
  <sheetFormatPr defaultColWidth="9.00390625" defaultRowHeight="13.5"/>
  <cols>
    <col min="1" max="1" width="2.125" style="0" customWidth="1"/>
    <col min="2" max="2" width="4.625" style="0" customWidth="1"/>
    <col min="3" max="3" width="6.125" style="0" customWidth="1"/>
    <col min="4" max="18" width="3.00390625" style="0" customWidth="1"/>
    <col min="19" max="21" width="3.125" style="0" customWidth="1"/>
    <col min="22" max="22" width="1.625" style="0" customWidth="1"/>
    <col min="23" max="23" width="3.125" style="0" customWidth="1"/>
    <col min="24" max="24" width="1.625" style="0" customWidth="1"/>
    <col min="25" max="25" width="3.125" style="0" customWidth="1"/>
    <col min="26" max="26" width="2.125" style="0" customWidth="1"/>
    <col min="27" max="27" width="3.125" style="0" customWidth="1"/>
    <col min="28" max="28" width="1.625" style="0" customWidth="1"/>
    <col min="29" max="31" width="3.125" style="0" customWidth="1"/>
    <col min="32" max="32" width="2.125" style="0" customWidth="1"/>
    <col min="33" max="33" width="3.50390625" style="0" bestFit="1" customWidth="1"/>
    <col min="34" max="34" width="10.125" style="0" bestFit="1" customWidth="1"/>
  </cols>
  <sheetData>
    <row r="1" spans="1:32" ht="14.25" thickBo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row>
    <row r="2" spans="1:32" ht="15" customHeight="1">
      <c r="A2" s="144"/>
      <c r="B2" s="627" t="str">
        <f>+'②R6開催要項'!H3</f>
        <v>第79回東北高等学校男女バスケットボール選手権大会</v>
      </c>
      <c r="C2" s="627"/>
      <c r="D2" s="627"/>
      <c r="E2" s="627"/>
      <c r="F2" s="627"/>
      <c r="G2" s="627"/>
      <c r="H2" s="627"/>
      <c r="I2" s="627"/>
      <c r="J2" s="627"/>
      <c r="K2" s="627"/>
      <c r="L2" s="627"/>
      <c r="M2" s="627"/>
      <c r="N2" s="627"/>
      <c r="O2" s="627"/>
      <c r="P2" s="627"/>
      <c r="Q2" s="627"/>
      <c r="R2" s="627"/>
      <c r="S2" s="627"/>
      <c r="T2" s="627"/>
      <c r="U2" s="627"/>
      <c r="V2" s="627"/>
      <c r="W2" s="627"/>
      <c r="X2" s="24"/>
      <c r="Y2" s="617" t="s">
        <v>315</v>
      </c>
      <c r="Z2" s="618"/>
      <c r="AA2" s="619"/>
      <c r="AB2" s="632" t="str">
        <f>IF('③チーム基本情報'!P5="選択する","",('③チーム基本情報'!P5))</f>
        <v>選択</v>
      </c>
      <c r="AC2" s="618"/>
      <c r="AD2" s="618"/>
      <c r="AE2" s="633"/>
      <c r="AF2" s="144"/>
    </row>
    <row r="3" spans="1:32" ht="15" customHeight="1">
      <c r="A3" s="144"/>
      <c r="B3" s="627"/>
      <c r="C3" s="627"/>
      <c r="D3" s="627"/>
      <c r="E3" s="627"/>
      <c r="F3" s="627"/>
      <c r="G3" s="627"/>
      <c r="H3" s="627"/>
      <c r="I3" s="627"/>
      <c r="J3" s="627"/>
      <c r="K3" s="627"/>
      <c r="L3" s="627"/>
      <c r="M3" s="627"/>
      <c r="N3" s="627"/>
      <c r="O3" s="627"/>
      <c r="P3" s="627"/>
      <c r="Q3" s="627"/>
      <c r="R3" s="627"/>
      <c r="S3" s="627"/>
      <c r="T3" s="627"/>
      <c r="U3" s="627"/>
      <c r="V3" s="627"/>
      <c r="W3" s="627"/>
      <c r="X3" s="25"/>
      <c r="Y3" s="651" t="s">
        <v>166</v>
      </c>
      <c r="Z3" s="652"/>
      <c r="AA3" s="653"/>
      <c r="AB3" s="611" t="str">
        <f>IF('③チーム基本情報'!I5="選択する","",CONCATENATE('③チーム基本情報'!I5))</f>
        <v>選択</v>
      </c>
      <c r="AC3" s="612"/>
      <c r="AD3" s="612"/>
      <c r="AE3" s="613"/>
      <c r="AF3" s="144"/>
    </row>
    <row r="4" spans="1:32" ht="17.25" customHeight="1" thickBot="1">
      <c r="A4" s="144"/>
      <c r="B4" s="650" t="s">
        <v>268</v>
      </c>
      <c r="C4" s="650"/>
      <c r="D4" s="650"/>
      <c r="E4" s="650"/>
      <c r="F4" s="650"/>
      <c r="G4" s="650"/>
      <c r="H4" s="650"/>
      <c r="I4" s="650"/>
      <c r="J4" s="650"/>
      <c r="K4" s="650"/>
      <c r="L4" s="650"/>
      <c r="M4" s="650"/>
      <c r="N4" s="650"/>
      <c r="O4" s="650"/>
      <c r="P4" s="650"/>
      <c r="Q4" s="650"/>
      <c r="R4" s="650"/>
      <c r="S4" s="650"/>
      <c r="T4" s="650"/>
      <c r="U4" s="650"/>
      <c r="V4" s="650"/>
      <c r="W4" s="650"/>
      <c r="X4" s="7"/>
      <c r="Y4" s="620" t="s">
        <v>309</v>
      </c>
      <c r="Z4" s="621"/>
      <c r="AA4" s="622"/>
      <c r="AB4" s="614" t="str">
        <f>IF('③チーム基本情報'!R5="選択する","",CONCATENATE('③チーム基本情報'!R5))</f>
        <v>選択</v>
      </c>
      <c r="AC4" s="615"/>
      <c r="AD4" s="615"/>
      <c r="AE4" s="616"/>
      <c r="AF4" s="144"/>
    </row>
    <row r="5" spans="1:32" ht="4.5" customHeight="1" thickBot="1">
      <c r="A5" s="14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144"/>
    </row>
    <row r="6" spans="1:32" ht="13.5" customHeight="1">
      <c r="A6" s="144"/>
      <c r="B6" s="654" t="s">
        <v>168</v>
      </c>
      <c r="C6" s="655"/>
      <c r="D6" s="604" t="str">
        <f>CONCATENATE(" ",'③チーム基本情報'!C7," ")</f>
        <v>  </v>
      </c>
      <c r="E6" s="605"/>
      <c r="F6" s="605"/>
      <c r="G6" s="605"/>
      <c r="H6" s="605"/>
      <c r="I6" s="605"/>
      <c r="J6" s="605"/>
      <c r="K6" s="605"/>
      <c r="L6" s="605"/>
      <c r="M6" s="605"/>
      <c r="N6" s="605"/>
      <c r="O6" s="606"/>
      <c r="P6" s="681" t="s">
        <v>175</v>
      </c>
      <c r="Q6" s="628"/>
      <c r="R6" s="628"/>
      <c r="S6" s="628"/>
      <c r="T6" s="624"/>
      <c r="U6" s="623" t="s">
        <v>176</v>
      </c>
      <c r="V6" s="624"/>
      <c r="W6" s="623">
        <f>CONCATENATE('③チーム基本情報'!F10)</f>
      </c>
      <c r="X6" s="628"/>
      <c r="Y6" s="628"/>
      <c r="Z6" s="624"/>
      <c r="AA6" s="623" t="s">
        <v>177</v>
      </c>
      <c r="AB6" s="624"/>
      <c r="AC6" s="623">
        <f>CONCATENATE('③チーム基本情報'!O10)</f>
      </c>
      <c r="AD6" s="628"/>
      <c r="AE6" s="788"/>
      <c r="AF6" s="144"/>
    </row>
    <row r="7" spans="1:32" ht="10.5" customHeight="1" thickBot="1">
      <c r="A7" s="144"/>
      <c r="B7" s="797"/>
      <c r="C7" s="798"/>
      <c r="D7" s="791">
        <f>IF('③チーム基本情報'!C6="","",CONCATENATE(" ",'③チーム基本情報'!C6,"高等学校　"))</f>
      </c>
      <c r="E7" s="792"/>
      <c r="F7" s="792"/>
      <c r="G7" s="792"/>
      <c r="H7" s="792"/>
      <c r="I7" s="792"/>
      <c r="J7" s="792"/>
      <c r="K7" s="792"/>
      <c r="L7" s="792"/>
      <c r="M7" s="792"/>
      <c r="N7" s="792"/>
      <c r="O7" s="793"/>
      <c r="P7" s="637"/>
      <c r="Q7" s="629"/>
      <c r="R7" s="629"/>
      <c r="S7" s="629"/>
      <c r="T7" s="626"/>
      <c r="U7" s="625"/>
      <c r="V7" s="626"/>
      <c r="W7" s="625"/>
      <c r="X7" s="629"/>
      <c r="Y7" s="629"/>
      <c r="Z7" s="626"/>
      <c r="AA7" s="625"/>
      <c r="AB7" s="626"/>
      <c r="AC7" s="625"/>
      <c r="AD7" s="629"/>
      <c r="AE7" s="638"/>
      <c r="AF7" s="144"/>
    </row>
    <row r="8" spans="1:32" ht="14.25" customHeight="1" thickBot="1">
      <c r="A8" s="144"/>
      <c r="B8" s="771"/>
      <c r="C8" s="772"/>
      <c r="D8" s="794"/>
      <c r="E8" s="795"/>
      <c r="F8" s="795"/>
      <c r="G8" s="795"/>
      <c r="H8" s="795"/>
      <c r="I8" s="795"/>
      <c r="J8" s="795"/>
      <c r="K8" s="795"/>
      <c r="L8" s="795"/>
      <c r="M8" s="795"/>
      <c r="N8" s="795"/>
      <c r="O8" s="796"/>
      <c r="P8" s="681" t="s">
        <v>178</v>
      </c>
      <c r="Q8" s="628"/>
      <c r="R8" s="628"/>
      <c r="S8" s="628"/>
      <c r="T8" s="27" t="s">
        <v>182</v>
      </c>
      <c r="U8" s="799">
        <f>CONCATENATE('③チーム基本情報'!C11)</f>
      </c>
      <c r="V8" s="799"/>
      <c r="W8" s="799"/>
      <c r="X8" s="799"/>
      <c r="Y8" s="799"/>
      <c r="Z8" s="799"/>
      <c r="AA8" s="799"/>
      <c r="AB8" s="799"/>
      <c r="AC8" s="799"/>
      <c r="AD8" s="799"/>
      <c r="AE8" s="800"/>
      <c r="AF8" s="144"/>
    </row>
    <row r="9" spans="1:32" ht="14.25" customHeight="1">
      <c r="A9" s="144"/>
      <c r="B9" s="654" t="s">
        <v>310</v>
      </c>
      <c r="C9" s="655"/>
      <c r="D9" s="784" t="str">
        <f>IF('③チーム基本情報'!C8=""," ",CONCATENATE(" ",'③チーム基本情報'!C8))</f>
        <v> </v>
      </c>
      <c r="E9" s="785"/>
      <c r="F9" s="778" t="str">
        <f>IF('③チーム基本情報'!E8=""," ",CONCATENATE(" ",'③チーム基本情報'!E8))</f>
        <v> </v>
      </c>
      <c r="G9" s="778"/>
      <c r="H9" s="778" t="str">
        <f>IF('③チーム基本情報'!G8=""," ",CONCATENATE(" ",'③チーム基本情報'!G8))</f>
        <v> </v>
      </c>
      <c r="I9" s="778"/>
      <c r="J9" s="778" t="str">
        <f>IF('③チーム基本情報'!I8=""," ",CONCATENATE(" ",'③チーム基本情報'!I8))</f>
        <v> </v>
      </c>
      <c r="K9" s="779"/>
      <c r="L9" s="600" t="str">
        <f>IF('③チーム基本情報'!K8=""," ",CONCATENATE(" ",'③チーム基本情報'!K8))</f>
        <v> </v>
      </c>
      <c r="M9" s="601"/>
      <c r="N9" s="801" t="str">
        <f>IF('③チーム基本情報'!M8=""," ",CONCATENATE(" ",'③チーム基本情報'!M8))</f>
        <v> </v>
      </c>
      <c r="O9" s="802"/>
      <c r="P9" s="634"/>
      <c r="Q9" s="635"/>
      <c r="R9" s="635"/>
      <c r="S9" s="635"/>
      <c r="T9" s="28"/>
      <c r="U9" s="789">
        <f>CONCATENATE('③チーム基本情報'!C12)</f>
      </c>
      <c r="V9" s="789"/>
      <c r="W9" s="789"/>
      <c r="X9" s="789"/>
      <c r="Y9" s="789"/>
      <c r="Z9" s="789"/>
      <c r="AA9" s="789"/>
      <c r="AB9" s="789"/>
      <c r="AC9" s="789"/>
      <c r="AD9" s="789"/>
      <c r="AE9" s="790"/>
      <c r="AF9" s="144"/>
    </row>
    <row r="10" spans="1:32" ht="14.25" customHeight="1" thickBot="1">
      <c r="A10" s="144"/>
      <c r="B10" s="645" t="s">
        <v>74</v>
      </c>
      <c r="C10" s="776"/>
      <c r="D10" s="786"/>
      <c r="E10" s="787"/>
      <c r="F10" s="780"/>
      <c r="G10" s="780"/>
      <c r="H10" s="780"/>
      <c r="I10" s="780"/>
      <c r="J10" s="780"/>
      <c r="K10" s="781"/>
      <c r="L10" s="602"/>
      <c r="M10" s="603"/>
      <c r="N10" s="803"/>
      <c r="O10" s="804"/>
      <c r="P10" s="634"/>
      <c r="Q10" s="635"/>
      <c r="R10" s="635"/>
      <c r="S10" s="635"/>
      <c r="T10" s="28"/>
      <c r="U10" s="682">
        <f>CONCATENATE('③チーム基本情報'!C13)</f>
      </c>
      <c r="V10" s="682"/>
      <c r="W10" s="682"/>
      <c r="X10" s="682"/>
      <c r="Y10" s="682"/>
      <c r="Z10" s="682"/>
      <c r="AA10" s="682"/>
      <c r="AB10" s="682"/>
      <c r="AC10" s="682"/>
      <c r="AD10" s="682"/>
      <c r="AE10" s="683"/>
      <c r="AF10" s="144"/>
    </row>
    <row r="11" spans="1:32" ht="14.25" customHeight="1">
      <c r="A11" s="144"/>
      <c r="B11" s="654" t="s">
        <v>311</v>
      </c>
      <c r="C11" s="655"/>
      <c r="D11" s="656" t="str">
        <f>CONCATENATE("　",'③チーム基本情報'!C9)</f>
        <v>　</v>
      </c>
      <c r="E11" s="657"/>
      <c r="F11" s="657"/>
      <c r="G11" s="657"/>
      <c r="H11" s="657"/>
      <c r="I11" s="657"/>
      <c r="J11" s="657"/>
      <c r="K11" s="657"/>
      <c r="L11" s="657"/>
      <c r="M11" s="657"/>
      <c r="N11" s="657"/>
      <c r="O11" s="658"/>
      <c r="P11" s="634"/>
      <c r="Q11" s="635"/>
      <c r="R11" s="635"/>
      <c r="S11" s="635"/>
      <c r="T11" s="677" t="s">
        <v>183</v>
      </c>
      <c r="U11" s="678"/>
      <c r="V11" s="662" t="str">
        <f>CONCATENATE("　",'③チーム基本情報'!C14)</f>
        <v>　</v>
      </c>
      <c r="W11" s="662"/>
      <c r="X11" s="662"/>
      <c r="Y11" s="662"/>
      <c r="Z11" s="662"/>
      <c r="AA11" s="662"/>
      <c r="AB11" s="662"/>
      <c r="AC11" s="662"/>
      <c r="AD11" s="662"/>
      <c r="AE11" s="663"/>
      <c r="AF11" s="144"/>
    </row>
    <row r="12" spans="1:32" ht="14.25" customHeight="1" thickBot="1">
      <c r="A12" s="144"/>
      <c r="B12" s="771"/>
      <c r="C12" s="772"/>
      <c r="D12" s="659"/>
      <c r="E12" s="660"/>
      <c r="F12" s="660"/>
      <c r="G12" s="660"/>
      <c r="H12" s="660"/>
      <c r="I12" s="660"/>
      <c r="J12" s="660"/>
      <c r="K12" s="660"/>
      <c r="L12" s="660"/>
      <c r="M12" s="660"/>
      <c r="N12" s="660"/>
      <c r="O12" s="661"/>
      <c r="P12" s="637"/>
      <c r="Q12" s="629"/>
      <c r="R12" s="629"/>
      <c r="S12" s="629"/>
      <c r="T12" s="679" t="s">
        <v>184</v>
      </c>
      <c r="U12" s="680"/>
      <c r="V12" s="664" t="str">
        <f>CONCATENATE("　",'③チーム基本情報'!C15)</f>
        <v>　</v>
      </c>
      <c r="W12" s="664"/>
      <c r="X12" s="664"/>
      <c r="Y12" s="664"/>
      <c r="Z12" s="664"/>
      <c r="AA12" s="664"/>
      <c r="AB12" s="664"/>
      <c r="AC12" s="664"/>
      <c r="AD12" s="664"/>
      <c r="AE12" s="665"/>
      <c r="AF12" s="144"/>
    </row>
    <row r="13" spans="1:32" ht="13.5">
      <c r="A13" s="144"/>
      <c r="B13" s="666" t="s">
        <v>75</v>
      </c>
      <c r="C13" s="667"/>
      <c r="D13" s="670" t="str">
        <f>CONCATENATE("  　",'④スタッフ選手情報'!D4)</f>
        <v>  　    </v>
      </c>
      <c r="E13" s="671"/>
      <c r="F13" s="671"/>
      <c r="G13" s="671"/>
      <c r="H13" s="671"/>
      <c r="I13" s="671"/>
      <c r="J13" s="671"/>
      <c r="K13" s="671"/>
      <c r="L13" s="671"/>
      <c r="M13" s="671"/>
      <c r="N13" s="671"/>
      <c r="O13" s="672"/>
      <c r="P13" s="634" t="s">
        <v>347</v>
      </c>
      <c r="Q13" s="635"/>
      <c r="R13" s="635"/>
      <c r="S13" s="636"/>
      <c r="T13" s="673"/>
      <c r="U13" s="674"/>
      <c r="V13" s="579" t="str">
        <f>CONCATENATE("　 ",'③チーム基本情報'!B18)</f>
        <v>　     </v>
      </c>
      <c r="W13" s="580"/>
      <c r="X13" s="580"/>
      <c r="Y13" s="580"/>
      <c r="Z13" s="580"/>
      <c r="AA13" s="580"/>
      <c r="AB13" s="580"/>
      <c r="AC13" s="580"/>
      <c r="AD13" s="580"/>
      <c r="AE13" s="581"/>
      <c r="AF13" s="144"/>
    </row>
    <row r="14" spans="1:32" ht="13.5" customHeight="1">
      <c r="A14" s="144"/>
      <c r="B14" s="668"/>
      <c r="C14" s="669"/>
      <c r="D14" s="777" t="str">
        <f>CONCATENATE("　",'④スタッフ選手情報'!C4)</f>
        <v>　  </v>
      </c>
      <c r="E14" s="720"/>
      <c r="F14" s="720"/>
      <c r="G14" s="720"/>
      <c r="H14" s="720"/>
      <c r="I14" s="720"/>
      <c r="J14" s="720"/>
      <c r="K14" s="720"/>
      <c r="L14" s="720"/>
      <c r="M14" s="630">
        <f>IF('④スタッフ選手情報'!AH4="","","[ "&amp;'④スタッフ選手情報'!AH4&amp;" ]")</f>
      </c>
      <c r="N14" s="630"/>
      <c r="O14" s="631"/>
      <c r="P14" s="634"/>
      <c r="Q14" s="635"/>
      <c r="R14" s="635"/>
      <c r="S14" s="636"/>
      <c r="T14" s="675" t="s">
        <v>179</v>
      </c>
      <c r="U14" s="676"/>
      <c r="V14" s="582" t="str">
        <f>CONCATENATE("　",'③チーム基本情報'!B19)</f>
        <v>　  </v>
      </c>
      <c r="W14" s="583"/>
      <c r="X14" s="583"/>
      <c r="Y14" s="583"/>
      <c r="Z14" s="583"/>
      <c r="AA14" s="583"/>
      <c r="AB14" s="583"/>
      <c r="AC14" s="583"/>
      <c r="AD14" s="583"/>
      <c r="AE14" s="584"/>
      <c r="AF14" s="144"/>
    </row>
    <row r="15" spans="1:32" ht="13.5">
      <c r="A15" s="144"/>
      <c r="B15" s="639" t="s">
        <v>76</v>
      </c>
      <c r="C15" s="640"/>
      <c r="D15" s="647" t="str">
        <f>CONCATENATE("　  ",'④スタッフ選手情報'!D5)</f>
        <v>　      </v>
      </c>
      <c r="E15" s="648"/>
      <c r="F15" s="648"/>
      <c r="G15" s="648"/>
      <c r="H15" s="648"/>
      <c r="I15" s="648"/>
      <c r="J15" s="648"/>
      <c r="K15" s="648"/>
      <c r="L15" s="648"/>
      <c r="M15" s="648"/>
      <c r="N15" s="648"/>
      <c r="O15" s="649"/>
      <c r="P15" s="634"/>
      <c r="Q15" s="635"/>
      <c r="R15" s="635"/>
      <c r="S15" s="636"/>
      <c r="T15" s="643" t="s">
        <v>153</v>
      </c>
      <c r="U15" s="644"/>
      <c r="V15" s="594" t="str">
        <f>CONCATENATE("　",'③チーム基本情報'!B20)</f>
        <v>　</v>
      </c>
      <c r="W15" s="595"/>
      <c r="X15" s="595"/>
      <c r="Y15" s="595"/>
      <c r="Z15" s="595"/>
      <c r="AA15" s="595"/>
      <c r="AB15" s="595"/>
      <c r="AC15" s="595"/>
      <c r="AD15" s="595"/>
      <c r="AE15" s="596"/>
      <c r="AF15" s="144"/>
    </row>
    <row r="16" spans="1:32" ht="13.5" customHeight="1" thickBot="1">
      <c r="A16" s="144"/>
      <c r="B16" s="641"/>
      <c r="C16" s="642"/>
      <c r="D16" s="777" t="str">
        <f>CONCATENATE("　",'④スタッフ選手情報'!C5)</f>
        <v>　  </v>
      </c>
      <c r="E16" s="720"/>
      <c r="F16" s="720"/>
      <c r="G16" s="720"/>
      <c r="H16" s="720"/>
      <c r="I16" s="720"/>
      <c r="J16" s="720"/>
      <c r="K16" s="720"/>
      <c r="L16" s="720"/>
      <c r="M16" s="630">
        <f>IF('④スタッフ選手情報'!AH5="","","[ "&amp;'④スタッフ選手情報'!AH5&amp;" ]")</f>
      </c>
      <c r="N16" s="630"/>
      <c r="O16" s="631"/>
      <c r="P16" s="637"/>
      <c r="Q16" s="629"/>
      <c r="R16" s="629"/>
      <c r="S16" s="638"/>
      <c r="T16" s="645"/>
      <c r="U16" s="646"/>
      <c r="V16" s="597"/>
      <c r="W16" s="598"/>
      <c r="X16" s="598"/>
      <c r="Y16" s="598"/>
      <c r="Z16" s="598"/>
      <c r="AA16" s="598"/>
      <c r="AB16" s="598"/>
      <c r="AC16" s="598"/>
      <c r="AD16" s="598"/>
      <c r="AE16" s="599"/>
      <c r="AF16" s="144"/>
    </row>
    <row r="17" spans="1:32" ht="13.5" customHeight="1">
      <c r="A17" s="144"/>
      <c r="B17" s="639" t="s">
        <v>322</v>
      </c>
      <c r="C17" s="640"/>
      <c r="D17" s="773" t="str">
        <f>CONCATENATE("  　",'④スタッフ選手情報'!D6)</f>
        <v>  　    </v>
      </c>
      <c r="E17" s="774"/>
      <c r="F17" s="774"/>
      <c r="G17" s="774"/>
      <c r="H17" s="774" t="e">
        <f>CONCATENATE(③チーム基本情報!#REF!)</f>
        <v>#REF!</v>
      </c>
      <c r="I17" s="774"/>
      <c r="J17" s="774"/>
      <c r="K17" s="774"/>
      <c r="L17" s="774" t="e">
        <f>CONCATENATE(③チーム基本情報!#REF!)</f>
        <v>#REF!</v>
      </c>
      <c r="M17" s="774"/>
      <c r="N17" s="774"/>
      <c r="O17" s="775"/>
      <c r="P17" s="681" t="s">
        <v>321</v>
      </c>
      <c r="Q17" s="628"/>
      <c r="R17" s="628"/>
      <c r="S17" s="628"/>
      <c r="T17" s="591" t="str">
        <f>CONCATENATE(" 　　",'④スタッフ選手情報'!D7)</f>
        <v> 　　    </v>
      </c>
      <c r="U17" s="592"/>
      <c r="V17" s="592"/>
      <c r="W17" s="592"/>
      <c r="X17" s="592" t="e">
        <f>CONCATENATE(③チーム基本情報!#REF!)</f>
        <v>#REF!</v>
      </c>
      <c r="Y17" s="592"/>
      <c r="Z17" s="592"/>
      <c r="AA17" s="592"/>
      <c r="AB17" s="592" t="e">
        <f>CONCATENATE(③チーム基本情報!#REF!)</f>
        <v>#REF!</v>
      </c>
      <c r="AC17" s="592"/>
      <c r="AD17" s="592"/>
      <c r="AE17" s="593"/>
      <c r="AF17" s="144"/>
    </row>
    <row r="18" spans="1:32" ht="13.5" customHeight="1" thickBot="1">
      <c r="A18" s="144"/>
      <c r="B18" s="771"/>
      <c r="C18" s="772"/>
      <c r="D18" s="765" t="str">
        <f>CONCATENATE("　",'④スタッフ選手情報'!C6)</f>
        <v>　  </v>
      </c>
      <c r="E18" s="766"/>
      <c r="F18" s="766"/>
      <c r="G18" s="766"/>
      <c r="H18" s="766"/>
      <c r="I18" s="766"/>
      <c r="J18" s="766"/>
      <c r="K18" s="766"/>
      <c r="L18" s="766"/>
      <c r="M18" s="782">
        <f>IF('④スタッフ選手情報'!AH6="","","[ "&amp;'④スタッフ選手情報'!AH6&amp;" ]")</f>
      </c>
      <c r="N18" s="782"/>
      <c r="O18" s="783"/>
      <c r="P18" s="637" t="s">
        <v>180</v>
      </c>
      <c r="Q18" s="629"/>
      <c r="R18" s="629"/>
      <c r="S18" s="629"/>
      <c r="T18" s="588" t="str">
        <f>CONCATENATE("　",'④スタッフ選手情報'!C7)</f>
        <v>　  </v>
      </c>
      <c r="U18" s="589"/>
      <c r="V18" s="589"/>
      <c r="W18" s="589"/>
      <c r="X18" s="589" t="e">
        <f>CONCATENATE(③チーム基本情報!#REF!)</f>
        <v>#REF!</v>
      </c>
      <c r="Y18" s="589"/>
      <c r="Z18" s="589"/>
      <c r="AA18" s="589"/>
      <c r="AB18" s="589" t="e">
        <f>CONCATENATE(③チーム基本情報!#REF!)</f>
        <v>#REF!</v>
      </c>
      <c r="AC18" s="589"/>
      <c r="AD18" s="589"/>
      <c r="AE18" s="590"/>
      <c r="AF18" s="144"/>
    </row>
    <row r="19" spans="1:32" ht="18" customHeight="1" thickBot="1">
      <c r="A19" s="144"/>
      <c r="B19" s="29" t="s">
        <v>185</v>
      </c>
      <c r="C19" s="689" t="s">
        <v>154</v>
      </c>
      <c r="D19" s="690"/>
      <c r="E19" s="690"/>
      <c r="F19" s="690"/>
      <c r="G19" s="690"/>
      <c r="H19" s="690"/>
      <c r="I19" s="690"/>
      <c r="J19" s="691"/>
      <c r="K19" s="692" t="s">
        <v>313</v>
      </c>
      <c r="L19" s="693"/>
      <c r="M19" s="693"/>
      <c r="N19" s="693"/>
      <c r="O19" s="694"/>
      <c r="P19" s="686" t="s">
        <v>127</v>
      </c>
      <c r="Q19" s="687"/>
      <c r="R19" s="688"/>
      <c r="S19" s="686" t="s">
        <v>186</v>
      </c>
      <c r="T19" s="687"/>
      <c r="U19" s="687"/>
      <c r="V19" s="688"/>
      <c r="W19" s="585" t="s">
        <v>155</v>
      </c>
      <c r="X19" s="586"/>
      <c r="Y19" s="586"/>
      <c r="Z19" s="586"/>
      <c r="AA19" s="586"/>
      <c r="AB19" s="586"/>
      <c r="AC19" s="586"/>
      <c r="AD19" s="586"/>
      <c r="AE19" s="587"/>
      <c r="AF19" s="144"/>
    </row>
    <row r="20" spans="1:32" ht="13.5" customHeight="1">
      <c r="A20" s="144"/>
      <c r="B20" s="695" t="str">
        <f>'④スタッフ選手情報'!B11</f>
        <v>選択</v>
      </c>
      <c r="C20" s="696" t="str">
        <f>CONCATENATE("　  ",'④スタッフ選手情報'!D11)</f>
        <v>　      </v>
      </c>
      <c r="D20" s="697"/>
      <c r="E20" s="697"/>
      <c r="F20" s="697"/>
      <c r="G20" s="697"/>
      <c r="H20" s="697"/>
      <c r="I20" s="697"/>
      <c r="J20" s="698"/>
      <c r="K20" s="699">
        <f>CONCATENATE('④スタッフ選手情報'!K28)</f>
      </c>
      <c r="L20" s="700"/>
      <c r="M20" s="700"/>
      <c r="N20" s="700"/>
      <c r="O20" s="701"/>
      <c r="P20" s="699">
        <f>CONCATENATE('④スタッフ選手情報'!D28)</f>
      </c>
      <c r="Q20" s="705"/>
      <c r="R20" s="706"/>
      <c r="S20" s="722">
        <f>CONCATENATE('④スタッフ選手情報'!F28)</f>
      </c>
      <c r="T20" s="618"/>
      <c r="U20" s="618"/>
      <c r="V20" s="619"/>
      <c r="W20" s="573">
        <f>IF('④スタッフ選手情報'!H28="","",CONCATENATE(" ",'④スタッフ選手情報'!H28,"中"))</f>
      </c>
      <c r="X20" s="574"/>
      <c r="Y20" s="574"/>
      <c r="Z20" s="574"/>
      <c r="AA20" s="574"/>
      <c r="AB20" s="574"/>
      <c r="AC20" s="574"/>
      <c r="AD20" s="574"/>
      <c r="AE20" s="575"/>
      <c r="AF20" s="144"/>
    </row>
    <row r="21" spans="1:32" ht="13.5" customHeight="1">
      <c r="A21" s="144"/>
      <c r="B21" s="685"/>
      <c r="C21" s="719" t="str">
        <f>CONCATENATE("　",'④スタッフ選手情報'!C11)</f>
        <v>　  </v>
      </c>
      <c r="D21" s="720"/>
      <c r="E21" s="720"/>
      <c r="F21" s="720"/>
      <c r="G21" s="720"/>
      <c r="H21" s="720"/>
      <c r="I21" s="720"/>
      <c r="J21" s="721"/>
      <c r="K21" s="702"/>
      <c r="L21" s="703"/>
      <c r="M21" s="703"/>
      <c r="N21" s="703"/>
      <c r="O21" s="704"/>
      <c r="P21" s="707"/>
      <c r="Q21" s="708"/>
      <c r="R21" s="709"/>
      <c r="S21" s="610"/>
      <c r="T21" s="608"/>
      <c r="U21" s="608"/>
      <c r="V21" s="609"/>
      <c r="W21" s="576"/>
      <c r="X21" s="577"/>
      <c r="Y21" s="577"/>
      <c r="Z21" s="577"/>
      <c r="AA21" s="577"/>
      <c r="AB21" s="577"/>
      <c r="AC21" s="577"/>
      <c r="AD21" s="577"/>
      <c r="AE21" s="578"/>
      <c r="AF21" s="144"/>
    </row>
    <row r="22" spans="1:32" ht="13.5" customHeight="1">
      <c r="A22" s="144"/>
      <c r="B22" s="684" t="str">
        <f>'④スタッフ選手情報'!B12</f>
        <v>選択</v>
      </c>
      <c r="C22" s="710" t="str">
        <f>CONCATENATE("　  ",'④スタッフ選手情報'!D12)</f>
        <v>　      </v>
      </c>
      <c r="D22" s="648"/>
      <c r="E22" s="648"/>
      <c r="F22" s="648"/>
      <c r="G22" s="648"/>
      <c r="H22" s="648"/>
      <c r="I22" s="648"/>
      <c r="J22" s="711"/>
      <c r="K22" s="712">
        <f>CONCATENATE('④スタッフ選手情報'!K29)</f>
      </c>
      <c r="L22" s="713"/>
      <c r="M22" s="713"/>
      <c r="N22" s="713"/>
      <c r="O22" s="714"/>
      <c r="P22" s="702">
        <f>CONCATENATE('④スタッフ選手情報'!D29)</f>
      </c>
      <c r="Q22" s="708"/>
      <c r="R22" s="709"/>
      <c r="S22" s="607">
        <f>CONCATENATE('④スタッフ選手情報'!F29)</f>
      </c>
      <c r="T22" s="608"/>
      <c r="U22" s="608"/>
      <c r="V22" s="609"/>
      <c r="W22" s="573">
        <f>IF('④スタッフ選手情報'!H29="","",CONCATENATE(" ",'④スタッフ選手情報'!H29,"中"))</f>
      </c>
      <c r="X22" s="574"/>
      <c r="Y22" s="574"/>
      <c r="Z22" s="574"/>
      <c r="AA22" s="574"/>
      <c r="AB22" s="574"/>
      <c r="AC22" s="574"/>
      <c r="AD22" s="574"/>
      <c r="AE22" s="575"/>
      <c r="AF22" s="144"/>
    </row>
    <row r="23" spans="1:32" ht="13.5" customHeight="1">
      <c r="A23" s="144"/>
      <c r="B23" s="685"/>
      <c r="C23" s="719" t="str">
        <f>CONCATENATE("　",'④スタッフ選手情報'!C12)</f>
        <v>　  </v>
      </c>
      <c r="D23" s="720"/>
      <c r="E23" s="720"/>
      <c r="F23" s="720"/>
      <c r="G23" s="720"/>
      <c r="H23" s="720"/>
      <c r="I23" s="720"/>
      <c r="J23" s="721"/>
      <c r="K23" s="715"/>
      <c r="L23" s="716"/>
      <c r="M23" s="716"/>
      <c r="N23" s="716"/>
      <c r="O23" s="717"/>
      <c r="P23" s="610"/>
      <c r="Q23" s="608"/>
      <c r="R23" s="609"/>
      <c r="S23" s="610"/>
      <c r="T23" s="608"/>
      <c r="U23" s="608"/>
      <c r="V23" s="609"/>
      <c r="W23" s="576"/>
      <c r="X23" s="577"/>
      <c r="Y23" s="577"/>
      <c r="Z23" s="577"/>
      <c r="AA23" s="577"/>
      <c r="AB23" s="577"/>
      <c r="AC23" s="577"/>
      <c r="AD23" s="577"/>
      <c r="AE23" s="578"/>
      <c r="AF23" s="144"/>
    </row>
    <row r="24" spans="1:32" ht="13.5" customHeight="1">
      <c r="A24" s="144"/>
      <c r="B24" s="684" t="str">
        <f>'④スタッフ選手情報'!B13</f>
        <v>選択</v>
      </c>
      <c r="C24" s="710" t="str">
        <f>CONCATENATE("  　",'④スタッフ選手情報'!D13)</f>
        <v>  　    </v>
      </c>
      <c r="D24" s="648"/>
      <c r="E24" s="648"/>
      <c r="F24" s="648"/>
      <c r="G24" s="648"/>
      <c r="H24" s="648"/>
      <c r="I24" s="648"/>
      <c r="J24" s="711"/>
      <c r="K24" s="712">
        <f>CONCATENATE('④スタッフ選手情報'!K30)</f>
      </c>
      <c r="L24" s="713"/>
      <c r="M24" s="713"/>
      <c r="N24" s="713"/>
      <c r="O24" s="714"/>
      <c r="P24" s="718">
        <f>CONCATENATE('④スタッフ選手情報'!D30)</f>
      </c>
      <c r="Q24" s="608"/>
      <c r="R24" s="609"/>
      <c r="S24" s="607">
        <f>CONCATENATE('④スタッフ選手情報'!F30)</f>
      </c>
      <c r="T24" s="608"/>
      <c r="U24" s="608"/>
      <c r="V24" s="609"/>
      <c r="W24" s="573">
        <f>IF('④スタッフ選手情報'!H30="","",CONCATENATE(" ",'④スタッフ選手情報'!H30,"中"))</f>
      </c>
      <c r="X24" s="574"/>
      <c r="Y24" s="574"/>
      <c r="Z24" s="574"/>
      <c r="AA24" s="574"/>
      <c r="AB24" s="574"/>
      <c r="AC24" s="574"/>
      <c r="AD24" s="574"/>
      <c r="AE24" s="575"/>
      <c r="AF24" s="144"/>
    </row>
    <row r="25" spans="1:32" ht="13.5" customHeight="1">
      <c r="A25" s="144"/>
      <c r="B25" s="685"/>
      <c r="C25" s="719" t="str">
        <f>CONCATENATE("　",'④スタッフ選手情報'!C13)</f>
        <v>　  </v>
      </c>
      <c r="D25" s="720"/>
      <c r="E25" s="720"/>
      <c r="F25" s="720"/>
      <c r="G25" s="720"/>
      <c r="H25" s="720"/>
      <c r="I25" s="720"/>
      <c r="J25" s="721"/>
      <c r="K25" s="715"/>
      <c r="L25" s="716"/>
      <c r="M25" s="716"/>
      <c r="N25" s="716"/>
      <c r="O25" s="717"/>
      <c r="P25" s="610"/>
      <c r="Q25" s="608"/>
      <c r="R25" s="609"/>
      <c r="S25" s="610"/>
      <c r="T25" s="608"/>
      <c r="U25" s="608"/>
      <c r="V25" s="609"/>
      <c r="W25" s="576"/>
      <c r="X25" s="577"/>
      <c r="Y25" s="577"/>
      <c r="Z25" s="577"/>
      <c r="AA25" s="577"/>
      <c r="AB25" s="577"/>
      <c r="AC25" s="577"/>
      <c r="AD25" s="577"/>
      <c r="AE25" s="578"/>
      <c r="AF25" s="144"/>
    </row>
    <row r="26" spans="1:32" ht="13.5" customHeight="1">
      <c r="A26" s="144"/>
      <c r="B26" s="684" t="str">
        <f>'④スタッフ選手情報'!B14</f>
        <v>選択</v>
      </c>
      <c r="C26" s="723" t="str">
        <f>CONCATENATE("  　",'④スタッフ選手情報'!D14)</f>
        <v>  　    </v>
      </c>
      <c r="D26" s="648"/>
      <c r="E26" s="648"/>
      <c r="F26" s="648"/>
      <c r="G26" s="648"/>
      <c r="H26" s="648"/>
      <c r="I26" s="648"/>
      <c r="J26" s="711"/>
      <c r="K26" s="712">
        <f>CONCATENATE('④スタッフ選手情報'!K31)</f>
      </c>
      <c r="L26" s="713"/>
      <c r="M26" s="713"/>
      <c r="N26" s="713"/>
      <c r="O26" s="714"/>
      <c r="P26" s="718">
        <f>CONCATENATE('④スタッフ選手情報'!D31)</f>
      </c>
      <c r="Q26" s="608"/>
      <c r="R26" s="609"/>
      <c r="S26" s="607">
        <f>CONCATENATE('④スタッフ選手情報'!F31)</f>
      </c>
      <c r="T26" s="608"/>
      <c r="U26" s="608"/>
      <c r="V26" s="609"/>
      <c r="W26" s="573">
        <f>IF('④スタッフ選手情報'!H31="","",CONCATENATE(" ",'④スタッフ選手情報'!H31,"中"))</f>
      </c>
      <c r="X26" s="574"/>
      <c r="Y26" s="574"/>
      <c r="Z26" s="574"/>
      <c r="AA26" s="574"/>
      <c r="AB26" s="574"/>
      <c r="AC26" s="574"/>
      <c r="AD26" s="574"/>
      <c r="AE26" s="575"/>
      <c r="AF26" s="144"/>
    </row>
    <row r="27" spans="1:32" ht="13.5" customHeight="1">
      <c r="A27" s="144"/>
      <c r="B27" s="685"/>
      <c r="C27" s="719" t="str">
        <f>CONCATENATE("　",'④スタッフ選手情報'!C14)</f>
        <v>　  </v>
      </c>
      <c r="D27" s="720"/>
      <c r="E27" s="720"/>
      <c r="F27" s="720"/>
      <c r="G27" s="720"/>
      <c r="H27" s="720"/>
      <c r="I27" s="720"/>
      <c r="J27" s="721"/>
      <c r="K27" s="715"/>
      <c r="L27" s="716"/>
      <c r="M27" s="716"/>
      <c r="N27" s="716"/>
      <c r="O27" s="717"/>
      <c r="P27" s="610"/>
      <c r="Q27" s="608"/>
      <c r="R27" s="609"/>
      <c r="S27" s="610"/>
      <c r="T27" s="608"/>
      <c r="U27" s="608"/>
      <c r="V27" s="609"/>
      <c r="W27" s="576"/>
      <c r="X27" s="577"/>
      <c r="Y27" s="577"/>
      <c r="Z27" s="577"/>
      <c r="AA27" s="577"/>
      <c r="AB27" s="577"/>
      <c r="AC27" s="577"/>
      <c r="AD27" s="577"/>
      <c r="AE27" s="578"/>
      <c r="AF27" s="144"/>
    </row>
    <row r="28" spans="1:32" ht="13.5" customHeight="1">
      <c r="A28" s="144"/>
      <c r="B28" s="684" t="str">
        <f>'④スタッフ選手情報'!B15</f>
        <v>選択</v>
      </c>
      <c r="C28" s="710" t="str">
        <f>CONCATENATE("　  ",'④スタッフ選手情報'!D15)</f>
        <v>　      </v>
      </c>
      <c r="D28" s="648"/>
      <c r="E28" s="648"/>
      <c r="F28" s="648"/>
      <c r="G28" s="648"/>
      <c r="H28" s="648"/>
      <c r="I28" s="648"/>
      <c r="J28" s="711"/>
      <c r="K28" s="712">
        <f>CONCATENATE('④スタッフ選手情報'!K32)</f>
      </c>
      <c r="L28" s="713"/>
      <c r="M28" s="713"/>
      <c r="N28" s="713"/>
      <c r="O28" s="714"/>
      <c r="P28" s="718">
        <f>CONCATENATE('④スタッフ選手情報'!D32)</f>
      </c>
      <c r="Q28" s="608"/>
      <c r="R28" s="609"/>
      <c r="S28" s="607">
        <f>CONCATENATE('④スタッフ選手情報'!F32)</f>
      </c>
      <c r="T28" s="608"/>
      <c r="U28" s="608"/>
      <c r="V28" s="609"/>
      <c r="W28" s="573">
        <f>IF('④スタッフ選手情報'!H32="","",CONCATENATE(" ",'④スタッフ選手情報'!H32,"中"))</f>
      </c>
      <c r="X28" s="574"/>
      <c r="Y28" s="574"/>
      <c r="Z28" s="574"/>
      <c r="AA28" s="574"/>
      <c r="AB28" s="574"/>
      <c r="AC28" s="574"/>
      <c r="AD28" s="574"/>
      <c r="AE28" s="575"/>
      <c r="AF28" s="144"/>
    </row>
    <row r="29" spans="1:32" ht="13.5" customHeight="1">
      <c r="A29" s="144"/>
      <c r="B29" s="685"/>
      <c r="C29" s="719" t="str">
        <f>CONCATENATE("　",'④スタッフ選手情報'!C15)</f>
        <v>　  </v>
      </c>
      <c r="D29" s="720"/>
      <c r="E29" s="720"/>
      <c r="F29" s="720"/>
      <c r="G29" s="720"/>
      <c r="H29" s="720"/>
      <c r="I29" s="720"/>
      <c r="J29" s="721"/>
      <c r="K29" s="715"/>
      <c r="L29" s="716"/>
      <c r="M29" s="716"/>
      <c r="N29" s="716"/>
      <c r="O29" s="717"/>
      <c r="P29" s="610"/>
      <c r="Q29" s="608"/>
      <c r="R29" s="609"/>
      <c r="S29" s="610"/>
      <c r="T29" s="608"/>
      <c r="U29" s="608"/>
      <c r="V29" s="609"/>
      <c r="W29" s="576"/>
      <c r="X29" s="577"/>
      <c r="Y29" s="577"/>
      <c r="Z29" s="577"/>
      <c r="AA29" s="577"/>
      <c r="AB29" s="577"/>
      <c r="AC29" s="577"/>
      <c r="AD29" s="577"/>
      <c r="AE29" s="578"/>
      <c r="AF29" s="144"/>
    </row>
    <row r="30" spans="1:32" ht="13.5" customHeight="1">
      <c r="A30" s="144"/>
      <c r="B30" s="684" t="str">
        <f>'④スタッフ選手情報'!B16</f>
        <v>選択</v>
      </c>
      <c r="C30" s="710" t="str">
        <f>CONCATENATE("  　",'④スタッフ選手情報'!D16)</f>
        <v>  　    </v>
      </c>
      <c r="D30" s="648"/>
      <c r="E30" s="648"/>
      <c r="F30" s="648"/>
      <c r="G30" s="648"/>
      <c r="H30" s="648"/>
      <c r="I30" s="648"/>
      <c r="J30" s="711"/>
      <c r="K30" s="712">
        <f>CONCATENATE('④スタッフ選手情報'!K33)</f>
      </c>
      <c r="L30" s="713"/>
      <c r="M30" s="713"/>
      <c r="N30" s="713"/>
      <c r="O30" s="714"/>
      <c r="P30" s="718">
        <f>CONCATENATE('④スタッフ選手情報'!D33)</f>
      </c>
      <c r="Q30" s="608"/>
      <c r="R30" s="609"/>
      <c r="S30" s="607">
        <f>CONCATENATE('④スタッフ選手情報'!F33)</f>
      </c>
      <c r="T30" s="608"/>
      <c r="U30" s="608"/>
      <c r="V30" s="609"/>
      <c r="W30" s="573">
        <f>IF('④スタッフ選手情報'!H33="","",CONCATENATE(" ",'④スタッフ選手情報'!H33,"中"))</f>
      </c>
      <c r="X30" s="574"/>
      <c r="Y30" s="574"/>
      <c r="Z30" s="574"/>
      <c r="AA30" s="574"/>
      <c r="AB30" s="574"/>
      <c r="AC30" s="574"/>
      <c r="AD30" s="574"/>
      <c r="AE30" s="575"/>
      <c r="AF30" s="144"/>
    </row>
    <row r="31" spans="1:32" ht="13.5" customHeight="1">
      <c r="A31" s="144"/>
      <c r="B31" s="685"/>
      <c r="C31" s="719" t="str">
        <f>CONCATENATE("　",'④スタッフ選手情報'!C16)</f>
        <v>　  </v>
      </c>
      <c r="D31" s="720"/>
      <c r="E31" s="720"/>
      <c r="F31" s="720"/>
      <c r="G31" s="720"/>
      <c r="H31" s="720"/>
      <c r="I31" s="720"/>
      <c r="J31" s="721"/>
      <c r="K31" s="715"/>
      <c r="L31" s="716"/>
      <c r="M31" s="716"/>
      <c r="N31" s="716"/>
      <c r="O31" s="717"/>
      <c r="P31" s="610"/>
      <c r="Q31" s="608"/>
      <c r="R31" s="609"/>
      <c r="S31" s="610"/>
      <c r="T31" s="608"/>
      <c r="U31" s="608"/>
      <c r="V31" s="609"/>
      <c r="W31" s="576"/>
      <c r="X31" s="577"/>
      <c r="Y31" s="577"/>
      <c r="Z31" s="577"/>
      <c r="AA31" s="577"/>
      <c r="AB31" s="577"/>
      <c r="AC31" s="577"/>
      <c r="AD31" s="577"/>
      <c r="AE31" s="578"/>
      <c r="AF31" s="144"/>
    </row>
    <row r="32" spans="1:32" ht="13.5" customHeight="1">
      <c r="A32" s="144"/>
      <c r="B32" s="684" t="str">
        <f>'④スタッフ選手情報'!B17</f>
        <v>選択</v>
      </c>
      <c r="C32" s="710" t="str">
        <f>CONCATENATE("  　",'④スタッフ選手情報'!D17)</f>
        <v>  　    </v>
      </c>
      <c r="D32" s="648"/>
      <c r="E32" s="648"/>
      <c r="F32" s="648"/>
      <c r="G32" s="648"/>
      <c r="H32" s="648"/>
      <c r="I32" s="648"/>
      <c r="J32" s="711"/>
      <c r="K32" s="712">
        <f>CONCATENATE('④スタッフ選手情報'!K34)</f>
      </c>
      <c r="L32" s="713"/>
      <c r="M32" s="713"/>
      <c r="N32" s="713"/>
      <c r="O32" s="714"/>
      <c r="P32" s="718">
        <f>CONCATENATE('④スタッフ選手情報'!D34)</f>
      </c>
      <c r="Q32" s="608"/>
      <c r="R32" s="609"/>
      <c r="S32" s="607">
        <f>CONCATENATE('④スタッフ選手情報'!F34)</f>
      </c>
      <c r="T32" s="608"/>
      <c r="U32" s="608"/>
      <c r="V32" s="609"/>
      <c r="W32" s="573">
        <f>IF('④スタッフ選手情報'!H34="","",CONCATENATE(" ",'④スタッフ選手情報'!H34,"中"))</f>
      </c>
      <c r="X32" s="574"/>
      <c r="Y32" s="574"/>
      <c r="Z32" s="574"/>
      <c r="AA32" s="574"/>
      <c r="AB32" s="574"/>
      <c r="AC32" s="574"/>
      <c r="AD32" s="574"/>
      <c r="AE32" s="575"/>
      <c r="AF32" s="144"/>
    </row>
    <row r="33" spans="1:32" ht="13.5" customHeight="1">
      <c r="A33" s="144"/>
      <c r="B33" s="685"/>
      <c r="C33" s="719" t="str">
        <f>CONCATENATE("　",'④スタッフ選手情報'!C17)</f>
        <v>　  </v>
      </c>
      <c r="D33" s="720"/>
      <c r="E33" s="720"/>
      <c r="F33" s="720"/>
      <c r="G33" s="720"/>
      <c r="H33" s="720"/>
      <c r="I33" s="720"/>
      <c r="J33" s="721"/>
      <c r="K33" s="715"/>
      <c r="L33" s="716"/>
      <c r="M33" s="716"/>
      <c r="N33" s="716"/>
      <c r="O33" s="717"/>
      <c r="P33" s="610"/>
      <c r="Q33" s="608"/>
      <c r="R33" s="609"/>
      <c r="S33" s="610"/>
      <c r="T33" s="608"/>
      <c r="U33" s="608"/>
      <c r="V33" s="609"/>
      <c r="W33" s="576"/>
      <c r="X33" s="577"/>
      <c r="Y33" s="577"/>
      <c r="Z33" s="577"/>
      <c r="AA33" s="577"/>
      <c r="AB33" s="577"/>
      <c r="AC33" s="577"/>
      <c r="AD33" s="577"/>
      <c r="AE33" s="578"/>
      <c r="AF33" s="144"/>
    </row>
    <row r="34" spans="1:32" ht="13.5" customHeight="1">
      <c r="A34" s="144"/>
      <c r="B34" s="684" t="str">
        <f>'④スタッフ選手情報'!B18</f>
        <v>選択</v>
      </c>
      <c r="C34" s="710" t="str">
        <f>CONCATENATE("　  ",'④スタッフ選手情報'!D18)</f>
        <v>　      </v>
      </c>
      <c r="D34" s="648"/>
      <c r="E34" s="648"/>
      <c r="F34" s="648"/>
      <c r="G34" s="648"/>
      <c r="H34" s="648"/>
      <c r="I34" s="648"/>
      <c r="J34" s="711"/>
      <c r="K34" s="712">
        <f>CONCATENATE('④スタッフ選手情報'!K35)</f>
      </c>
      <c r="L34" s="713"/>
      <c r="M34" s="713"/>
      <c r="N34" s="713"/>
      <c r="O34" s="714"/>
      <c r="P34" s="718">
        <f>CONCATENATE('④スタッフ選手情報'!D35)</f>
      </c>
      <c r="Q34" s="608"/>
      <c r="R34" s="609"/>
      <c r="S34" s="607">
        <f>CONCATENATE('④スタッフ選手情報'!F35)</f>
      </c>
      <c r="T34" s="608"/>
      <c r="U34" s="608"/>
      <c r="V34" s="609"/>
      <c r="W34" s="573">
        <f>IF('④スタッフ選手情報'!H35="","",CONCATENATE(" ",'④スタッフ選手情報'!H35,"中"))</f>
      </c>
      <c r="X34" s="574"/>
      <c r="Y34" s="574"/>
      <c r="Z34" s="574"/>
      <c r="AA34" s="574"/>
      <c r="AB34" s="574"/>
      <c r="AC34" s="574"/>
      <c r="AD34" s="574"/>
      <c r="AE34" s="575"/>
      <c r="AF34" s="144"/>
    </row>
    <row r="35" spans="1:32" ht="13.5" customHeight="1">
      <c r="A35" s="144"/>
      <c r="B35" s="685"/>
      <c r="C35" s="719" t="str">
        <f>CONCATENATE("　",'④スタッフ選手情報'!C18)</f>
        <v>　  </v>
      </c>
      <c r="D35" s="720"/>
      <c r="E35" s="720"/>
      <c r="F35" s="720"/>
      <c r="G35" s="720"/>
      <c r="H35" s="720"/>
      <c r="I35" s="720"/>
      <c r="J35" s="721"/>
      <c r="K35" s="715"/>
      <c r="L35" s="716"/>
      <c r="M35" s="716"/>
      <c r="N35" s="716"/>
      <c r="O35" s="717"/>
      <c r="P35" s="610"/>
      <c r="Q35" s="608"/>
      <c r="R35" s="609"/>
      <c r="S35" s="610"/>
      <c r="T35" s="608"/>
      <c r="U35" s="608"/>
      <c r="V35" s="609"/>
      <c r="W35" s="576"/>
      <c r="X35" s="577"/>
      <c r="Y35" s="577"/>
      <c r="Z35" s="577"/>
      <c r="AA35" s="577"/>
      <c r="AB35" s="577"/>
      <c r="AC35" s="577"/>
      <c r="AD35" s="577"/>
      <c r="AE35" s="578"/>
      <c r="AF35" s="144"/>
    </row>
    <row r="36" spans="1:32" ht="13.5" customHeight="1">
      <c r="A36" s="144"/>
      <c r="B36" s="684" t="str">
        <f>'④スタッフ選手情報'!B19</f>
        <v>選択</v>
      </c>
      <c r="C36" s="710" t="str">
        <f>CONCATENATE("  　",'④スタッフ選手情報'!D19)</f>
        <v>  　    </v>
      </c>
      <c r="D36" s="648"/>
      <c r="E36" s="648"/>
      <c r="F36" s="648"/>
      <c r="G36" s="648"/>
      <c r="H36" s="648"/>
      <c r="I36" s="648"/>
      <c r="J36" s="711"/>
      <c r="K36" s="712">
        <f>CONCATENATE('④スタッフ選手情報'!K36)</f>
      </c>
      <c r="L36" s="713"/>
      <c r="M36" s="713"/>
      <c r="N36" s="713"/>
      <c r="O36" s="714"/>
      <c r="P36" s="718">
        <f>CONCATENATE('④スタッフ選手情報'!D36)</f>
      </c>
      <c r="Q36" s="608"/>
      <c r="R36" s="609"/>
      <c r="S36" s="607">
        <f>CONCATENATE('④スタッフ選手情報'!F36)</f>
      </c>
      <c r="T36" s="608"/>
      <c r="U36" s="608"/>
      <c r="V36" s="609"/>
      <c r="W36" s="573">
        <f>IF('④スタッフ選手情報'!H36="","",CONCATENATE(" ",'④スタッフ選手情報'!H36,"中"))</f>
      </c>
      <c r="X36" s="574"/>
      <c r="Y36" s="574"/>
      <c r="Z36" s="574"/>
      <c r="AA36" s="574"/>
      <c r="AB36" s="574"/>
      <c r="AC36" s="574"/>
      <c r="AD36" s="574"/>
      <c r="AE36" s="575"/>
      <c r="AF36" s="144"/>
    </row>
    <row r="37" spans="1:32" ht="13.5" customHeight="1">
      <c r="A37" s="144"/>
      <c r="B37" s="685"/>
      <c r="C37" s="719" t="str">
        <f>CONCATENATE("　",'④スタッフ選手情報'!C19)</f>
        <v>　  </v>
      </c>
      <c r="D37" s="720"/>
      <c r="E37" s="720"/>
      <c r="F37" s="720"/>
      <c r="G37" s="720"/>
      <c r="H37" s="720"/>
      <c r="I37" s="720"/>
      <c r="J37" s="721"/>
      <c r="K37" s="715"/>
      <c r="L37" s="716"/>
      <c r="M37" s="716"/>
      <c r="N37" s="716"/>
      <c r="O37" s="717"/>
      <c r="P37" s="610"/>
      <c r="Q37" s="608"/>
      <c r="R37" s="609"/>
      <c r="S37" s="610"/>
      <c r="T37" s="608"/>
      <c r="U37" s="608"/>
      <c r="V37" s="609"/>
      <c r="W37" s="576"/>
      <c r="X37" s="577"/>
      <c r="Y37" s="577"/>
      <c r="Z37" s="577"/>
      <c r="AA37" s="577"/>
      <c r="AB37" s="577"/>
      <c r="AC37" s="577"/>
      <c r="AD37" s="577"/>
      <c r="AE37" s="578"/>
      <c r="AF37" s="144"/>
    </row>
    <row r="38" spans="1:32" ht="13.5" customHeight="1">
      <c r="A38" s="144"/>
      <c r="B38" s="684" t="str">
        <f>'④スタッフ選手情報'!B20</f>
        <v>選択</v>
      </c>
      <c r="C38" s="710" t="str">
        <f>CONCATENATE("  　",'④スタッフ選手情報'!D20)</f>
        <v>  　    </v>
      </c>
      <c r="D38" s="648"/>
      <c r="E38" s="648"/>
      <c r="F38" s="648"/>
      <c r="G38" s="648"/>
      <c r="H38" s="648"/>
      <c r="I38" s="648"/>
      <c r="J38" s="711"/>
      <c r="K38" s="712">
        <f>CONCATENATE('④スタッフ選手情報'!K37)</f>
      </c>
      <c r="L38" s="713"/>
      <c r="M38" s="713"/>
      <c r="N38" s="713"/>
      <c r="O38" s="714"/>
      <c r="P38" s="718">
        <f>CONCATENATE('④スタッフ選手情報'!D37)</f>
      </c>
      <c r="Q38" s="608"/>
      <c r="R38" s="609"/>
      <c r="S38" s="607">
        <f>CONCATENATE('④スタッフ選手情報'!F37)</f>
      </c>
      <c r="T38" s="608"/>
      <c r="U38" s="608"/>
      <c r="V38" s="609"/>
      <c r="W38" s="573">
        <f>IF('④スタッフ選手情報'!H37="","",CONCATENATE(" ",'④スタッフ選手情報'!H37,"中"))</f>
      </c>
      <c r="X38" s="574"/>
      <c r="Y38" s="574"/>
      <c r="Z38" s="574"/>
      <c r="AA38" s="574"/>
      <c r="AB38" s="574"/>
      <c r="AC38" s="574"/>
      <c r="AD38" s="574"/>
      <c r="AE38" s="575"/>
      <c r="AF38" s="144"/>
    </row>
    <row r="39" spans="1:32" ht="13.5" customHeight="1">
      <c r="A39" s="144"/>
      <c r="B39" s="685"/>
      <c r="C39" s="719" t="str">
        <f>CONCATENATE("　",'④スタッフ選手情報'!C20)</f>
        <v>　  </v>
      </c>
      <c r="D39" s="720"/>
      <c r="E39" s="720"/>
      <c r="F39" s="720"/>
      <c r="G39" s="720"/>
      <c r="H39" s="720"/>
      <c r="I39" s="720"/>
      <c r="J39" s="721"/>
      <c r="K39" s="715"/>
      <c r="L39" s="716"/>
      <c r="M39" s="716"/>
      <c r="N39" s="716"/>
      <c r="O39" s="717"/>
      <c r="P39" s="610"/>
      <c r="Q39" s="608"/>
      <c r="R39" s="609"/>
      <c r="S39" s="610"/>
      <c r="T39" s="608"/>
      <c r="U39" s="608"/>
      <c r="V39" s="609"/>
      <c r="W39" s="576"/>
      <c r="X39" s="577"/>
      <c r="Y39" s="577"/>
      <c r="Z39" s="577"/>
      <c r="AA39" s="577"/>
      <c r="AB39" s="577"/>
      <c r="AC39" s="577"/>
      <c r="AD39" s="577"/>
      <c r="AE39" s="578"/>
      <c r="AF39" s="144"/>
    </row>
    <row r="40" spans="1:32" ht="13.5" customHeight="1">
      <c r="A40" s="144"/>
      <c r="B40" s="684" t="str">
        <f>'④スタッフ選手情報'!B21</f>
        <v>選択</v>
      </c>
      <c r="C40" s="710" t="str">
        <f>CONCATENATE("　  ",'④スタッフ選手情報'!D21)</f>
        <v>　      </v>
      </c>
      <c r="D40" s="648"/>
      <c r="E40" s="648"/>
      <c r="F40" s="648"/>
      <c r="G40" s="648"/>
      <c r="H40" s="648"/>
      <c r="I40" s="648"/>
      <c r="J40" s="711"/>
      <c r="K40" s="712">
        <f>CONCATENATE('④スタッフ選手情報'!K38)</f>
      </c>
      <c r="L40" s="713"/>
      <c r="M40" s="713"/>
      <c r="N40" s="713"/>
      <c r="O40" s="714"/>
      <c r="P40" s="718">
        <f>CONCATENATE('④スタッフ選手情報'!D38)</f>
      </c>
      <c r="Q40" s="608"/>
      <c r="R40" s="609"/>
      <c r="S40" s="607">
        <f>CONCATENATE('④スタッフ選手情報'!F38)</f>
      </c>
      <c r="T40" s="608"/>
      <c r="U40" s="608"/>
      <c r="V40" s="609"/>
      <c r="W40" s="573">
        <f>IF('④スタッフ選手情報'!H38="","",CONCATENATE(" ",'④スタッフ選手情報'!H38,"中"))</f>
      </c>
      <c r="X40" s="574"/>
      <c r="Y40" s="574"/>
      <c r="Z40" s="574"/>
      <c r="AA40" s="574"/>
      <c r="AB40" s="574"/>
      <c r="AC40" s="574"/>
      <c r="AD40" s="574"/>
      <c r="AE40" s="575"/>
      <c r="AF40" s="144"/>
    </row>
    <row r="41" spans="1:32" ht="13.5" customHeight="1">
      <c r="A41" s="144"/>
      <c r="B41" s="685"/>
      <c r="C41" s="719" t="str">
        <f>CONCATENATE("　",'④スタッフ選手情報'!C21)</f>
        <v>　  </v>
      </c>
      <c r="D41" s="720"/>
      <c r="E41" s="720"/>
      <c r="F41" s="720"/>
      <c r="G41" s="720"/>
      <c r="H41" s="720"/>
      <c r="I41" s="720"/>
      <c r="J41" s="721"/>
      <c r="K41" s="715"/>
      <c r="L41" s="716"/>
      <c r="M41" s="716"/>
      <c r="N41" s="716"/>
      <c r="O41" s="717"/>
      <c r="P41" s="610"/>
      <c r="Q41" s="608"/>
      <c r="R41" s="609"/>
      <c r="S41" s="610"/>
      <c r="T41" s="608"/>
      <c r="U41" s="608"/>
      <c r="V41" s="609"/>
      <c r="W41" s="576"/>
      <c r="X41" s="577"/>
      <c r="Y41" s="577"/>
      <c r="Z41" s="577"/>
      <c r="AA41" s="577"/>
      <c r="AB41" s="577"/>
      <c r="AC41" s="577"/>
      <c r="AD41" s="577"/>
      <c r="AE41" s="578"/>
      <c r="AF41" s="144"/>
    </row>
    <row r="42" spans="1:32" ht="13.5" customHeight="1">
      <c r="A42" s="144"/>
      <c r="B42" s="684" t="str">
        <f>'④スタッフ選手情報'!B22</f>
        <v>選択</v>
      </c>
      <c r="C42" s="710" t="str">
        <f>CONCATENATE("  　",'④スタッフ選手情報'!D22)</f>
        <v>  　    </v>
      </c>
      <c r="D42" s="648"/>
      <c r="E42" s="648"/>
      <c r="F42" s="648"/>
      <c r="G42" s="648"/>
      <c r="H42" s="648"/>
      <c r="I42" s="648"/>
      <c r="J42" s="711"/>
      <c r="K42" s="712">
        <f>CONCATENATE('④スタッフ選手情報'!K39)</f>
      </c>
      <c r="L42" s="713"/>
      <c r="M42" s="713"/>
      <c r="N42" s="713"/>
      <c r="O42" s="714"/>
      <c r="P42" s="718">
        <f>CONCATENATE('④スタッフ選手情報'!D39)</f>
      </c>
      <c r="Q42" s="608"/>
      <c r="R42" s="609"/>
      <c r="S42" s="607">
        <f>CONCATENATE('④スタッフ選手情報'!F39)</f>
      </c>
      <c r="T42" s="608"/>
      <c r="U42" s="608"/>
      <c r="V42" s="609"/>
      <c r="W42" s="573">
        <f>IF('④スタッフ選手情報'!H39="","",CONCATENATE(" ",'④スタッフ選手情報'!H39,"中"))</f>
      </c>
      <c r="X42" s="574"/>
      <c r="Y42" s="574"/>
      <c r="Z42" s="574"/>
      <c r="AA42" s="574"/>
      <c r="AB42" s="574"/>
      <c r="AC42" s="574"/>
      <c r="AD42" s="574"/>
      <c r="AE42" s="575"/>
      <c r="AF42" s="144"/>
    </row>
    <row r="43" spans="1:32" ht="13.5" customHeight="1">
      <c r="A43" s="144"/>
      <c r="B43" s="685"/>
      <c r="C43" s="719" t="str">
        <f>CONCATENATE("　",'④スタッフ選手情報'!C22)</f>
        <v>　  </v>
      </c>
      <c r="D43" s="720"/>
      <c r="E43" s="720"/>
      <c r="F43" s="720"/>
      <c r="G43" s="720"/>
      <c r="H43" s="720"/>
      <c r="I43" s="720"/>
      <c r="J43" s="721"/>
      <c r="K43" s="715"/>
      <c r="L43" s="716"/>
      <c r="M43" s="716"/>
      <c r="N43" s="716"/>
      <c r="O43" s="717"/>
      <c r="P43" s="610"/>
      <c r="Q43" s="608"/>
      <c r="R43" s="609"/>
      <c r="S43" s="610"/>
      <c r="T43" s="608"/>
      <c r="U43" s="608"/>
      <c r="V43" s="609"/>
      <c r="W43" s="576"/>
      <c r="X43" s="577"/>
      <c r="Y43" s="577"/>
      <c r="Z43" s="577"/>
      <c r="AA43" s="577"/>
      <c r="AB43" s="577"/>
      <c r="AC43" s="577"/>
      <c r="AD43" s="577"/>
      <c r="AE43" s="578"/>
      <c r="AF43" s="144"/>
    </row>
    <row r="44" spans="1:32" ht="13.5" customHeight="1">
      <c r="A44" s="144"/>
      <c r="B44" s="684" t="str">
        <f>'④スタッフ選手情報'!B23</f>
        <v>選択</v>
      </c>
      <c r="C44" s="710" t="str">
        <f>CONCATENATE("  　",'④スタッフ選手情報'!D23)</f>
        <v>  　    </v>
      </c>
      <c r="D44" s="648"/>
      <c r="E44" s="648"/>
      <c r="F44" s="648"/>
      <c r="G44" s="648"/>
      <c r="H44" s="648"/>
      <c r="I44" s="648"/>
      <c r="J44" s="711"/>
      <c r="K44" s="712">
        <f>CONCATENATE('④スタッフ選手情報'!K40)</f>
      </c>
      <c r="L44" s="713"/>
      <c r="M44" s="713"/>
      <c r="N44" s="713"/>
      <c r="O44" s="714"/>
      <c r="P44" s="718">
        <f>CONCATENATE('④スタッフ選手情報'!D40)</f>
      </c>
      <c r="Q44" s="608"/>
      <c r="R44" s="609"/>
      <c r="S44" s="607">
        <f>CONCATENATE('④スタッフ選手情報'!F40)</f>
      </c>
      <c r="T44" s="608"/>
      <c r="U44" s="608"/>
      <c r="V44" s="609"/>
      <c r="W44" s="573">
        <f>IF('④スタッフ選手情報'!H40="","",CONCATENATE(" ",'④スタッフ選手情報'!H40,"中"))</f>
      </c>
      <c r="X44" s="574"/>
      <c r="Y44" s="574"/>
      <c r="Z44" s="574"/>
      <c r="AA44" s="574"/>
      <c r="AB44" s="574"/>
      <c r="AC44" s="574"/>
      <c r="AD44" s="574"/>
      <c r="AE44" s="575"/>
      <c r="AF44" s="144"/>
    </row>
    <row r="45" spans="1:32" ht="13.5" customHeight="1">
      <c r="A45" s="144"/>
      <c r="B45" s="685"/>
      <c r="C45" s="719" t="str">
        <f>CONCATENATE("　",'④スタッフ選手情報'!C23)</f>
        <v>　  </v>
      </c>
      <c r="D45" s="720"/>
      <c r="E45" s="720"/>
      <c r="F45" s="720"/>
      <c r="G45" s="720"/>
      <c r="H45" s="720"/>
      <c r="I45" s="720"/>
      <c r="J45" s="721"/>
      <c r="K45" s="715"/>
      <c r="L45" s="716"/>
      <c r="M45" s="716"/>
      <c r="N45" s="716"/>
      <c r="O45" s="717"/>
      <c r="P45" s="610"/>
      <c r="Q45" s="608"/>
      <c r="R45" s="609"/>
      <c r="S45" s="610"/>
      <c r="T45" s="608"/>
      <c r="U45" s="608"/>
      <c r="V45" s="609"/>
      <c r="W45" s="576"/>
      <c r="X45" s="577"/>
      <c r="Y45" s="577"/>
      <c r="Z45" s="577"/>
      <c r="AA45" s="577"/>
      <c r="AB45" s="577"/>
      <c r="AC45" s="577"/>
      <c r="AD45" s="577"/>
      <c r="AE45" s="578"/>
      <c r="AF45" s="144"/>
    </row>
    <row r="46" spans="1:32" ht="13.5" customHeight="1">
      <c r="A46" s="144"/>
      <c r="B46" s="684" t="str">
        <f>'④スタッフ選手情報'!B24</f>
        <v>選択</v>
      </c>
      <c r="C46" s="710" t="str">
        <f>CONCATENATE("  　",'④スタッフ選手情報'!D24)</f>
        <v>  　    </v>
      </c>
      <c r="D46" s="648"/>
      <c r="E46" s="648"/>
      <c r="F46" s="648"/>
      <c r="G46" s="648"/>
      <c r="H46" s="648"/>
      <c r="I46" s="648"/>
      <c r="J46" s="711"/>
      <c r="K46" s="712">
        <f>CONCATENATE('④スタッフ選手情報'!K41)</f>
      </c>
      <c r="L46" s="713"/>
      <c r="M46" s="713"/>
      <c r="N46" s="713"/>
      <c r="O46" s="714"/>
      <c r="P46" s="718">
        <f>CONCATENATE('④スタッフ選手情報'!D41)</f>
      </c>
      <c r="Q46" s="608"/>
      <c r="R46" s="609"/>
      <c r="S46" s="607">
        <f>CONCATENATE('④スタッフ選手情報'!F41)</f>
      </c>
      <c r="T46" s="608"/>
      <c r="U46" s="608"/>
      <c r="V46" s="609"/>
      <c r="W46" s="573">
        <f>IF('④スタッフ選手情報'!H41="","",CONCATENATE(" ",'④スタッフ選手情報'!H41,"中"))</f>
      </c>
      <c r="X46" s="574"/>
      <c r="Y46" s="574"/>
      <c r="Z46" s="574"/>
      <c r="AA46" s="574"/>
      <c r="AB46" s="574"/>
      <c r="AC46" s="574"/>
      <c r="AD46" s="574"/>
      <c r="AE46" s="575"/>
      <c r="AF46" s="144"/>
    </row>
    <row r="47" spans="1:32" ht="13.5" customHeight="1">
      <c r="A47" s="144"/>
      <c r="B47" s="685"/>
      <c r="C47" s="719" t="str">
        <f>CONCATENATE("　",'④スタッフ選手情報'!C24)</f>
        <v>　  </v>
      </c>
      <c r="D47" s="720"/>
      <c r="E47" s="720"/>
      <c r="F47" s="720"/>
      <c r="G47" s="720"/>
      <c r="H47" s="720"/>
      <c r="I47" s="720"/>
      <c r="J47" s="721"/>
      <c r="K47" s="715"/>
      <c r="L47" s="716"/>
      <c r="M47" s="716"/>
      <c r="N47" s="716"/>
      <c r="O47" s="717"/>
      <c r="P47" s="610"/>
      <c r="Q47" s="608"/>
      <c r="R47" s="609"/>
      <c r="S47" s="610"/>
      <c r="T47" s="608"/>
      <c r="U47" s="608"/>
      <c r="V47" s="609"/>
      <c r="W47" s="576"/>
      <c r="X47" s="577"/>
      <c r="Y47" s="577"/>
      <c r="Z47" s="577"/>
      <c r="AA47" s="577"/>
      <c r="AB47" s="577"/>
      <c r="AC47" s="577"/>
      <c r="AD47" s="577"/>
      <c r="AE47" s="578"/>
      <c r="AF47" s="144"/>
    </row>
    <row r="48" spans="1:32" ht="13.5" customHeight="1">
      <c r="A48" s="144"/>
      <c r="B48" s="684" t="str">
        <f>'④スタッフ選手情報'!B25</f>
        <v>選択</v>
      </c>
      <c r="C48" s="710" t="str">
        <f>CONCATENATE("　  ",'④スタッフ選手情報'!D25)</f>
        <v>　      </v>
      </c>
      <c r="D48" s="648"/>
      <c r="E48" s="648"/>
      <c r="F48" s="648"/>
      <c r="G48" s="648"/>
      <c r="H48" s="648"/>
      <c r="I48" s="648"/>
      <c r="J48" s="711"/>
      <c r="K48" s="712">
        <f>CONCATENATE('④スタッフ選手情報'!K42)</f>
      </c>
      <c r="L48" s="713"/>
      <c r="M48" s="713"/>
      <c r="N48" s="713"/>
      <c r="O48" s="714"/>
      <c r="P48" s="718">
        <f>CONCATENATE('④スタッフ選手情報'!D42)</f>
      </c>
      <c r="Q48" s="608"/>
      <c r="R48" s="609"/>
      <c r="S48" s="732">
        <f>CONCATENATE('④スタッフ選手情報'!F42)</f>
      </c>
      <c r="T48" s="733"/>
      <c r="U48" s="733"/>
      <c r="V48" s="734"/>
      <c r="W48" s="573">
        <f>IF('④スタッフ選手情報'!H42="","",CONCATENATE(" ",'④スタッフ選手情報'!H42,"中"))</f>
      </c>
      <c r="X48" s="574"/>
      <c r="Y48" s="574"/>
      <c r="Z48" s="574"/>
      <c r="AA48" s="574"/>
      <c r="AB48" s="574"/>
      <c r="AC48" s="574"/>
      <c r="AD48" s="574"/>
      <c r="AE48" s="575"/>
      <c r="AF48" s="144"/>
    </row>
    <row r="49" spans="1:32" ht="13.5" customHeight="1" thickBot="1">
      <c r="A49" s="144"/>
      <c r="B49" s="735"/>
      <c r="C49" s="719" t="str">
        <f>CONCATENATE("　",'④スタッフ選手情報'!C25)</f>
        <v>　  </v>
      </c>
      <c r="D49" s="720"/>
      <c r="E49" s="720"/>
      <c r="F49" s="720"/>
      <c r="G49" s="720"/>
      <c r="H49" s="720"/>
      <c r="I49" s="720"/>
      <c r="J49" s="721"/>
      <c r="K49" s="715"/>
      <c r="L49" s="716"/>
      <c r="M49" s="716"/>
      <c r="N49" s="716"/>
      <c r="O49" s="717"/>
      <c r="P49" s="729"/>
      <c r="Q49" s="730"/>
      <c r="R49" s="731"/>
      <c r="S49" s="707"/>
      <c r="T49" s="708"/>
      <c r="U49" s="708"/>
      <c r="V49" s="709"/>
      <c r="W49" s="576"/>
      <c r="X49" s="577"/>
      <c r="Y49" s="577"/>
      <c r="Z49" s="577"/>
      <c r="AA49" s="577"/>
      <c r="AB49" s="577"/>
      <c r="AC49" s="577"/>
      <c r="AD49" s="577"/>
      <c r="AE49" s="578"/>
      <c r="AF49" s="144"/>
    </row>
    <row r="50" spans="1:32" ht="13.5">
      <c r="A50" s="144"/>
      <c r="B50" s="727" t="s">
        <v>156</v>
      </c>
      <c r="C50" s="727"/>
      <c r="D50" s="727"/>
      <c r="E50" s="727"/>
      <c r="F50" s="727"/>
      <c r="G50" s="727"/>
      <c r="H50" s="727"/>
      <c r="I50" s="727"/>
      <c r="J50" s="727"/>
      <c r="K50" s="727"/>
      <c r="L50" s="727"/>
      <c r="M50" s="727"/>
      <c r="N50" s="727"/>
      <c r="O50" s="727"/>
      <c r="P50" s="728"/>
      <c r="Q50" s="728"/>
      <c r="R50" s="728"/>
      <c r="S50" s="727"/>
      <c r="T50" s="727"/>
      <c r="U50" s="727"/>
      <c r="V50" s="727"/>
      <c r="W50" s="727"/>
      <c r="X50" s="727"/>
      <c r="Y50" s="727"/>
      <c r="Z50" s="727"/>
      <c r="AA50" s="727"/>
      <c r="AB50" s="727"/>
      <c r="AC50" s="727"/>
      <c r="AD50" s="727"/>
      <c r="AE50" s="727"/>
      <c r="AF50" s="144"/>
    </row>
    <row r="51" spans="1:32" ht="18.75">
      <c r="A51" s="144"/>
      <c r="B51" s="32"/>
      <c r="C51" s="186" t="s">
        <v>366</v>
      </c>
      <c r="D51" s="748">
        <f>IF('③チーム基本情報'!C3="選択する","",CONCATENATE('③チーム基本情報'!C3))</f>
      </c>
      <c r="E51" s="748"/>
      <c r="F51" s="33" t="s">
        <v>125</v>
      </c>
      <c r="G51" s="748">
        <f>IF('③チーム基本情報'!G3="選択する","",CONCATENATE('③チーム基本情報'!G3))</f>
      </c>
      <c r="H51" s="748"/>
      <c r="I51" s="33" t="s">
        <v>136</v>
      </c>
      <c r="J51" s="748">
        <f>IF('③チーム基本情報'!K3="選択する","",CONCATENATE('③チーム基本情報'!K3))</f>
      </c>
      <c r="K51" s="748"/>
      <c r="L51" s="33" t="s">
        <v>137</v>
      </c>
      <c r="M51" s="9"/>
      <c r="N51" s="9"/>
      <c r="O51" s="9"/>
      <c r="P51" s="9"/>
      <c r="Q51" s="9"/>
      <c r="R51" s="9"/>
      <c r="S51" s="9"/>
      <c r="T51" s="9"/>
      <c r="U51" s="9"/>
      <c r="V51" s="9"/>
      <c r="W51" s="10"/>
      <c r="X51" s="10"/>
      <c r="Y51" s="10"/>
      <c r="Z51" s="10"/>
      <c r="AA51" s="10"/>
      <c r="AB51" s="10"/>
      <c r="AC51" s="10"/>
      <c r="AD51" s="34"/>
      <c r="AE51" s="34"/>
      <c r="AF51" s="144"/>
    </row>
    <row r="52" spans="1:32" ht="18.75">
      <c r="A52" s="144"/>
      <c r="B52" s="26"/>
      <c r="C52" s="33"/>
      <c r="D52" s="33"/>
      <c r="E52" s="26"/>
      <c r="F52" s="33"/>
      <c r="G52" s="33"/>
      <c r="H52" s="748" t="str">
        <f>IF('③チーム基本情報'!C6="","                                高等学校長",CONCATENATE('③チーム基本情報'!C6,"高等学校長　"))</f>
        <v>                                高等学校長</v>
      </c>
      <c r="I52" s="748"/>
      <c r="J52" s="748"/>
      <c r="K52" s="748"/>
      <c r="L52" s="748"/>
      <c r="M52" s="748"/>
      <c r="N52" s="748"/>
      <c r="O52" s="748"/>
      <c r="P52" s="748"/>
      <c r="Q52" s="748"/>
      <c r="R52" s="748"/>
      <c r="S52" s="748"/>
      <c r="T52" s="748"/>
      <c r="U52" s="33" t="str">
        <f>IF('③チーム基本情報'!C39=""," 　　　　　　                 印",CONCATENATE('③チーム基本情報'!C39,"      ","印"))</f>
        <v> 　　　　　　                 印</v>
      </c>
      <c r="V52" s="10"/>
      <c r="W52" s="10"/>
      <c r="X52" s="10"/>
      <c r="Y52" s="10"/>
      <c r="Z52" s="10"/>
      <c r="AA52" s="35"/>
      <c r="AB52" s="10"/>
      <c r="AC52" s="10"/>
      <c r="AD52" s="34"/>
      <c r="AE52" s="34"/>
      <c r="AF52" s="144"/>
    </row>
    <row r="53" spans="1:32" ht="17.25" customHeight="1" thickBot="1">
      <c r="A53" s="144"/>
      <c r="B53" s="26"/>
      <c r="C53" s="36"/>
      <c r="D53" s="37"/>
      <c r="E53" s="36"/>
      <c r="F53" s="36"/>
      <c r="G53" s="36"/>
      <c r="H53" s="36"/>
      <c r="I53" s="38"/>
      <c r="J53" s="26"/>
      <c r="K53" s="26"/>
      <c r="L53" s="26"/>
      <c r="M53" s="26"/>
      <c r="N53" s="26"/>
      <c r="O53" s="26"/>
      <c r="P53" s="37"/>
      <c r="Q53" s="37"/>
      <c r="R53" s="37"/>
      <c r="S53" s="37"/>
      <c r="T53" s="37"/>
      <c r="U53" s="37"/>
      <c r="V53" s="37"/>
      <c r="W53" s="33"/>
      <c r="X53" s="33"/>
      <c r="Y53" s="33"/>
      <c r="Z53" s="33"/>
      <c r="AA53" s="33"/>
      <c r="AB53" s="33"/>
      <c r="AC53" s="6"/>
      <c r="AD53" s="6"/>
      <c r="AE53" s="6"/>
      <c r="AF53" s="144"/>
    </row>
    <row r="54" spans="1:34" ht="19.5" customHeight="1">
      <c r="A54" s="144"/>
      <c r="B54" s="769" t="s">
        <v>171</v>
      </c>
      <c r="C54" s="744"/>
      <c r="D54" s="747"/>
      <c r="E54" s="743" t="str">
        <f>IF('③チーム基本情報'!C32="選択する","",CONCATENATE('③チーム基本情報'!C32))</f>
        <v>選択</v>
      </c>
      <c r="F54" s="770"/>
      <c r="G54" s="223" t="s">
        <v>136</v>
      </c>
      <c r="H54" s="744" t="str">
        <f>IF('③チーム基本情報'!H32="選択する","",CONCATENATE('③チーム基本情報'!H32))</f>
        <v>選択</v>
      </c>
      <c r="I54" s="744"/>
      <c r="J54" s="223" t="s">
        <v>137</v>
      </c>
      <c r="K54" s="747" t="str">
        <f>IF('③チーム基本情報'!C33="選択する","",CONCATENATE('③チーム基本情報'!C33))</f>
        <v>選択</v>
      </c>
      <c r="L54" s="743"/>
      <c r="M54" s="222" t="s">
        <v>141</v>
      </c>
      <c r="N54" s="744" t="str">
        <f>IF('③チーム基本情報'!H33="選択する","",CONCATENATE('③チーム基本情報'!H33))</f>
        <v>選択</v>
      </c>
      <c r="O54" s="744"/>
      <c r="P54" s="746" t="s">
        <v>172</v>
      </c>
      <c r="Q54" s="746"/>
      <c r="R54" s="224"/>
      <c r="S54" s="224"/>
      <c r="T54" s="222"/>
      <c r="U54" s="222"/>
      <c r="V54" s="617" t="s">
        <v>129</v>
      </c>
      <c r="W54" s="618"/>
      <c r="X54" s="618"/>
      <c r="Y54" s="618"/>
      <c r="Z54" s="618"/>
      <c r="AA54" s="619"/>
      <c r="AB54" s="743" t="str">
        <f>IF('③チーム基本情報'!C36="選択する","",CONCATENATE('③チーム基本情報'!C36))</f>
        <v>選択</v>
      </c>
      <c r="AC54" s="744"/>
      <c r="AD54" s="744"/>
      <c r="AE54" s="745"/>
      <c r="AF54" s="144"/>
      <c r="AG54" s="220"/>
      <c r="AH54" s="221"/>
    </row>
    <row r="55" spans="1:34" ht="36.75" customHeight="1" thickBot="1">
      <c r="A55" s="144"/>
      <c r="B55" s="753" t="s">
        <v>144</v>
      </c>
      <c r="C55" s="754"/>
      <c r="D55" s="754"/>
      <c r="E55" s="736" t="str">
        <f>IF('③チーム基本情報'!C35="選択する","",CONCATENATE('③チーム基本情報'!C35))</f>
        <v>選択</v>
      </c>
      <c r="F55" s="737"/>
      <c r="G55" s="737"/>
      <c r="H55" s="737"/>
      <c r="I55" s="737"/>
      <c r="J55" s="755"/>
      <c r="K55" s="614" t="s">
        <v>140</v>
      </c>
      <c r="L55" s="756"/>
      <c r="M55" s="756"/>
      <c r="N55" s="756"/>
      <c r="O55" s="757"/>
      <c r="P55" s="736" t="str">
        <f>IF('③チーム基本情報'!C34="選択する","",CONCATENATE('③チーム基本情報'!C34))</f>
        <v>選択</v>
      </c>
      <c r="Q55" s="737"/>
      <c r="R55" s="737"/>
      <c r="S55" s="737"/>
      <c r="T55" s="737"/>
      <c r="U55" s="737"/>
      <c r="V55" s="749" t="s">
        <v>308</v>
      </c>
      <c r="W55" s="730"/>
      <c r="X55" s="730"/>
      <c r="Y55" s="730"/>
      <c r="Z55" s="730"/>
      <c r="AA55" s="731"/>
      <c r="AB55" s="724" t="str">
        <f>IF('③チーム基本情報'!O36="選択する","           ～",CONCATENATE('③チーム基本情報'!O36))</f>
        <v>選択</v>
      </c>
      <c r="AC55" s="725"/>
      <c r="AD55" s="725"/>
      <c r="AE55" s="726"/>
      <c r="AF55" s="144"/>
      <c r="AG55" s="220"/>
      <c r="AH55" s="221"/>
    </row>
    <row r="56" spans="1:32" ht="18" customHeight="1">
      <c r="A56" s="144"/>
      <c r="B56" s="758" t="s">
        <v>130</v>
      </c>
      <c r="C56" s="761" t="s">
        <v>354</v>
      </c>
      <c r="D56" s="761"/>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2"/>
      <c r="AF56" s="144"/>
    </row>
    <row r="57" spans="1:32" ht="15" customHeight="1">
      <c r="A57" s="144"/>
      <c r="B57" s="759"/>
      <c r="C57" s="763" t="s">
        <v>518</v>
      </c>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4"/>
      <c r="AF57" s="144"/>
    </row>
    <row r="58" spans="1:32" ht="18" customHeight="1">
      <c r="A58" s="144"/>
      <c r="B58" s="759"/>
      <c r="C58" s="768" t="s">
        <v>131</v>
      </c>
      <c r="D58" s="752"/>
      <c r="E58" s="738">
        <f>CONCATENATE('③チーム基本情報'!C25)</f>
      </c>
      <c r="F58" s="739"/>
      <c r="G58" s="739"/>
      <c r="H58" s="739"/>
      <c r="I58" s="739"/>
      <c r="J58" s="739"/>
      <c r="K58" s="739"/>
      <c r="L58" s="739"/>
      <c r="M58" s="739"/>
      <c r="N58" s="739"/>
      <c r="O58" s="739"/>
      <c r="P58" s="739"/>
      <c r="Q58" s="739"/>
      <c r="R58" s="767"/>
      <c r="S58" s="752" t="s">
        <v>132</v>
      </c>
      <c r="T58" s="752"/>
      <c r="U58" s="752"/>
      <c r="V58" s="738">
        <f>IF('③チーム基本情報'!C28="","",CONCATENATE(" ",'③チーム基本情報'!C28))</f>
      </c>
      <c r="W58" s="739"/>
      <c r="X58" s="739"/>
      <c r="Y58" s="739"/>
      <c r="Z58" s="739"/>
      <c r="AA58" s="739"/>
      <c r="AB58" s="739"/>
      <c r="AC58" s="739"/>
      <c r="AD58" s="739"/>
      <c r="AE58" s="740"/>
      <c r="AF58" s="144"/>
    </row>
    <row r="59" spans="1:32" ht="18" customHeight="1" thickBot="1">
      <c r="A59" s="144"/>
      <c r="B59" s="760"/>
      <c r="C59" s="750" t="s">
        <v>126</v>
      </c>
      <c r="D59" s="751"/>
      <c r="E59" s="40" t="s">
        <v>133</v>
      </c>
      <c r="F59" s="741">
        <f>IF('③チーム基本情報'!C26="","",CONCATENATE('③チーム基本情報'!C26))</f>
      </c>
      <c r="G59" s="741"/>
      <c r="H59" s="741"/>
      <c r="I59" s="741"/>
      <c r="J59" s="41"/>
      <c r="K59" s="741">
        <f>CONCATENATE('③チーム基本情報'!C27)</f>
      </c>
      <c r="L59" s="741"/>
      <c r="M59" s="741"/>
      <c r="N59" s="741"/>
      <c r="O59" s="741"/>
      <c r="P59" s="741"/>
      <c r="Q59" s="741"/>
      <c r="R59" s="741"/>
      <c r="S59" s="741"/>
      <c r="T59" s="741"/>
      <c r="U59" s="741"/>
      <c r="V59" s="741"/>
      <c r="W59" s="741"/>
      <c r="X59" s="741"/>
      <c r="Y59" s="741"/>
      <c r="Z59" s="741"/>
      <c r="AA59" s="741"/>
      <c r="AB59" s="741"/>
      <c r="AC59" s="741"/>
      <c r="AD59" s="741"/>
      <c r="AE59" s="742"/>
      <c r="AF59" s="144"/>
    </row>
    <row r="60" spans="1:32" ht="13.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row>
  </sheetData>
  <sheetProtection/>
  <mergeCells count="196">
    <mergeCell ref="AC6:AE7"/>
    <mergeCell ref="S44:V45"/>
    <mergeCell ref="U9:AE9"/>
    <mergeCell ref="D7:O8"/>
    <mergeCell ref="B6:C8"/>
    <mergeCell ref="P6:T7"/>
    <mergeCell ref="U8:AE8"/>
    <mergeCell ref="N9:O10"/>
    <mergeCell ref="F9:G10"/>
    <mergeCell ref="H9:I10"/>
    <mergeCell ref="J9:K10"/>
    <mergeCell ref="M18:O18"/>
    <mergeCell ref="W44:AE45"/>
    <mergeCell ref="D9:E10"/>
    <mergeCell ref="C45:J45"/>
    <mergeCell ref="P42:R43"/>
    <mergeCell ref="S38:V39"/>
    <mergeCell ref="S34:V35"/>
    <mergeCell ref="P36:R37"/>
    <mergeCell ref="S36:V37"/>
    <mergeCell ref="B11:C12"/>
    <mergeCell ref="J51:K51"/>
    <mergeCell ref="B17:C18"/>
    <mergeCell ref="D17:O17"/>
    <mergeCell ref="P17:S17"/>
    <mergeCell ref="B10:C10"/>
    <mergeCell ref="D14:L14"/>
    <mergeCell ref="M14:O14"/>
    <mergeCell ref="D16:L16"/>
    <mergeCell ref="P18:S18"/>
    <mergeCell ref="D18:L18"/>
    <mergeCell ref="E58:R58"/>
    <mergeCell ref="S42:V43"/>
    <mergeCell ref="C58:D58"/>
    <mergeCell ref="B54:D54"/>
    <mergeCell ref="E54:F54"/>
    <mergeCell ref="P44:R45"/>
    <mergeCell ref="C43:J43"/>
    <mergeCell ref="H52:T52"/>
    <mergeCell ref="D51:E51"/>
    <mergeCell ref="G51:H51"/>
    <mergeCell ref="V55:AA55"/>
    <mergeCell ref="C59:D59"/>
    <mergeCell ref="S58:U58"/>
    <mergeCell ref="B55:D55"/>
    <mergeCell ref="E55:J55"/>
    <mergeCell ref="K55:O55"/>
    <mergeCell ref="B56:B59"/>
    <mergeCell ref="C56:AE56"/>
    <mergeCell ref="C57:AE57"/>
    <mergeCell ref="V58:AE58"/>
    <mergeCell ref="S46:V47"/>
    <mergeCell ref="F59:I59"/>
    <mergeCell ref="K59:AE59"/>
    <mergeCell ref="AB54:AE54"/>
    <mergeCell ref="P54:Q54"/>
    <mergeCell ref="V54:AA54"/>
    <mergeCell ref="H54:I54"/>
    <mergeCell ref="K54:L54"/>
    <mergeCell ref="N54:O54"/>
    <mergeCell ref="AB55:AE55"/>
    <mergeCell ref="B50:AE50"/>
    <mergeCell ref="P48:R49"/>
    <mergeCell ref="S48:V49"/>
    <mergeCell ref="W48:AE49"/>
    <mergeCell ref="B48:B49"/>
    <mergeCell ref="C48:J48"/>
    <mergeCell ref="K48:O49"/>
    <mergeCell ref="C49:J49"/>
    <mergeCell ref="P55:U55"/>
    <mergeCell ref="W38:AE39"/>
    <mergeCell ref="C39:J39"/>
    <mergeCell ref="S40:V41"/>
    <mergeCell ref="W40:AE41"/>
    <mergeCell ref="P40:R41"/>
    <mergeCell ref="P38:R39"/>
    <mergeCell ref="W46:AE47"/>
    <mergeCell ref="W42:AE43"/>
    <mergeCell ref="B42:B43"/>
    <mergeCell ref="C42:J42"/>
    <mergeCell ref="K42:O43"/>
    <mergeCell ref="P46:R47"/>
    <mergeCell ref="B44:B45"/>
    <mergeCell ref="C44:J44"/>
    <mergeCell ref="K44:O45"/>
    <mergeCell ref="C47:J47"/>
    <mergeCell ref="B46:B47"/>
    <mergeCell ref="B38:B39"/>
    <mergeCell ref="C38:J38"/>
    <mergeCell ref="K38:O39"/>
    <mergeCell ref="B40:B41"/>
    <mergeCell ref="C40:J40"/>
    <mergeCell ref="K40:O41"/>
    <mergeCell ref="C41:J41"/>
    <mergeCell ref="C46:J46"/>
    <mergeCell ref="K46:O47"/>
    <mergeCell ref="C35:J35"/>
    <mergeCell ref="W34:AE35"/>
    <mergeCell ref="B36:B37"/>
    <mergeCell ref="C36:J36"/>
    <mergeCell ref="K36:O37"/>
    <mergeCell ref="B34:B35"/>
    <mergeCell ref="C34:J34"/>
    <mergeCell ref="K34:O35"/>
    <mergeCell ref="K30:O31"/>
    <mergeCell ref="P30:R31"/>
    <mergeCell ref="W36:AE37"/>
    <mergeCell ref="C37:J37"/>
    <mergeCell ref="P34:R35"/>
    <mergeCell ref="S30:V31"/>
    <mergeCell ref="W30:AE31"/>
    <mergeCell ref="C31:J31"/>
    <mergeCell ref="S32:V33"/>
    <mergeCell ref="W32:AE33"/>
    <mergeCell ref="C28:J28"/>
    <mergeCell ref="K28:O29"/>
    <mergeCell ref="P28:R29"/>
    <mergeCell ref="B32:B33"/>
    <mergeCell ref="C32:J32"/>
    <mergeCell ref="K32:O33"/>
    <mergeCell ref="P32:R33"/>
    <mergeCell ref="C33:J33"/>
    <mergeCell ref="B30:B31"/>
    <mergeCell ref="C30:J30"/>
    <mergeCell ref="W28:AE29"/>
    <mergeCell ref="C29:J29"/>
    <mergeCell ref="S26:V27"/>
    <mergeCell ref="W26:AE27"/>
    <mergeCell ref="B26:B27"/>
    <mergeCell ref="C26:J26"/>
    <mergeCell ref="K26:O27"/>
    <mergeCell ref="P26:R27"/>
    <mergeCell ref="C27:J27"/>
    <mergeCell ref="B28:B29"/>
    <mergeCell ref="C21:J21"/>
    <mergeCell ref="C23:J23"/>
    <mergeCell ref="S22:V23"/>
    <mergeCell ref="C22:J22"/>
    <mergeCell ref="K22:O23"/>
    <mergeCell ref="P22:R23"/>
    <mergeCell ref="S20:V21"/>
    <mergeCell ref="B24:B25"/>
    <mergeCell ref="C24:J24"/>
    <mergeCell ref="K24:O25"/>
    <mergeCell ref="P24:R25"/>
    <mergeCell ref="S24:V25"/>
    <mergeCell ref="W24:AE25"/>
    <mergeCell ref="C25:J25"/>
    <mergeCell ref="U10:AE10"/>
    <mergeCell ref="B22:B23"/>
    <mergeCell ref="P19:R19"/>
    <mergeCell ref="S19:V19"/>
    <mergeCell ref="C19:J19"/>
    <mergeCell ref="K19:O19"/>
    <mergeCell ref="B20:B21"/>
    <mergeCell ref="C20:J20"/>
    <mergeCell ref="K20:O21"/>
    <mergeCell ref="P20:R21"/>
    <mergeCell ref="D11:O12"/>
    <mergeCell ref="V11:AE11"/>
    <mergeCell ref="V12:AE12"/>
    <mergeCell ref="B13:C14"/>
    <mergeCell ref="D13:O13"/>
    <mergeCell ref="T13:U13"/>
    <mergeCell ref="T14:U14"/>
    <mergeCell ref="T11:U11"/>
    <mergeCell ref="T12:U12"/>
    <mergeCell ref="P8:S12"/>
    <mergeCell ref="W6:Z7"/>
    <mergeCell ref="M16:O16"/>
    <mergeCell ref="AB2:AE2"/>
    <mergeCell ref="P13:S16"/>
    <mergeCell ref="B15:C16"/>
    <mergeCell ref="T15:U16"/>
    <mergeCell ref="D15:O15"/>
    <mergeCell ref="B4:W4"/>
    <mergeCell ref="Y3:AA3"/>
    <mergeCell ref="B9:C9"/>
    <mergeCell ref="L9:M10"/>
    <mergeCell ref="D6:O6"/>
    <mergeCell ref="S28:V29"/>
    <mergeCell ref="AB3:AE3"/>
    <mergeCell ref="AB4:AE4"/>
    <mergeCell ref="Y2:AA2"/>
    <mergeCell ref="Y4:AA4"/>
    <mergeCell ref="U6:V7"/>
    <mergeCell ref="B2:W3"/>
    <mergeCell ref="AA6:AB7"/>
    <mergeCell ref="W22:AE23"/>
    <mergeCell ref="W20:AE21"/>
    <mergeCell ref="V13:AE13"/>
    <mergeCell ref="V14:AE14"/>
    <mergeCell ref="W19:AE19"/>
    <mergeCell ref="T18:AE18"/>
    <mergeCell ref="T17:AE17"/>
    <mergeCell ref="V15:AE16"/>
  </mergeCells>
  <printOptions horizontalCentered="1"/>
  <pageMargins left="0" right="0" top="0.5905511811023623" bottom="0" header="0" footer="0"/>
  <pageSetup horizontalDpi="360" verticalDpi="360" orientation="portrait" paperSize="9" scale="95" r:id="rId1"/>
</worksheet>
</file>

<file path=xl/worksheets/sheet7.xml><?xml version="1.0" encoding="utf-8"?>
<worksheet xmlns="http://schemas.openxmlformats.org/spreadsheetml/2006/main" xmlns:r="http://schemas.openxmlformats.org/officeDocument/2006/relationships">
  <sheetPr codeName="Sheet7">
    <tabColor indexed="10"/>
  </sheetPr>
  <dimension ref="A1:AF60"/>
  <sheetViews>
    <sheetView zoomScalePageLayoutView="0" workbookViewId="0" topLeftCell="A1">
      <selection activeCell="J1" sqref="J1"/>
    </sheetView>
  </sheetViews>
  <sheetFormatPr defaultColWidth="9.00390625" defaultRowHeight="13.5"/>
  <cols>
    <col min="1" max="1" width="2.125" style="0" customWidth="1"/>
    <col min="2" max="31" width="2.875" style="0" customWidth="1"/>
    <col min="32" max="32" width="2.125" style="0" customWidth="1"/>
  </cols>
  <sheetData>
    <row r="1" spans="1:32" ht="14.25" thickBo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row>
    <row r="2" spans="1:32" ht="14.25" customHeight="1">
      <c r="A2" s="144"/>
      <c r="B2" s="627" t="str">
        <f>+'⑥参加申込書'!B2</f>
        <v>第79回東北高等学校男女バスケットボール選手権大会</v>
      </c>
      <c r="C2" s="627"/>
      <c r="D2" s="627"/>
      <c r="E2" s="627"/>
      <c r="F2" s="627"/>
      <c r="G2" s="627"/>
      <c r="H2" s="627"/>
      <c r="I2" s="627"/>
      <c r="J2" s="627"/>
      <c r="K2" s="627"/>
      <c r="L2" s="627"/>
      <c r="M2" s="627"/>
      <c r="N2" s="627"/>
      <c r="O2" s="627"/>
      <c r="P2" s="627"/>
      <c r="Q2" s="627"/>
      <c r="R2" s="627"/>
      <c r="S2" s="627"/>
      <c r="T2" s="627"/>
      <c r="U2" s="627"/>
      <c r="V2" s="627"/>
      <c r="W2" s="627"/>
      <c r="X2" s="24"/>
      <c r="Y2" s="617" t="s">
        <v>315</v>
      </c>
      <c r="Z2" s="618"/>
      <c r="AA2" s="619"/>
      <c r="AB2" s="632" t="str">
        <f>IF('③チーム基本情報'!P5="選択する","",'③チーム基本情報'!P5)</f>
        <v>選択</v>
      </c>
      <c r="AC2" s="618"/>
      <c r="AD2" s="618"/>
      <c r="AE2" s="633"/>
      <c r="AF2" s="144"/>
    </row>
    <row r="3" spans="1:32" ht="14.25" customHeight="1">
      <c r="A3" s="144"/>
      <c r="B3" s="627"/>
      <c r="C3" s="627"/>
      <c r="D3" s="627"/>
      <c r="E3" s="627"/>
      <c r="F3" s="627"/>
      <c r="G3" s="627"/>
      <c r="H3" s="627"/>
      <c r="I3" s="627"/>
      <c r="J3" s="627"/>
      <c r="K3" s="627"/>
      <c r="L3" s="627"/>
      <c r="M3" s="627"/>
      <c r="N3" s="627"/>
      <c r="O3" s="627"/>
      <c r="P3" s="627"/>
      <c r="Q3" s="627"/>
      <c r="R3" s="627"/>
      <c r="S3" s="627"/>
      <c r="T3" s="627"/>
      <c r="U3" s="627"/>
      <c r="V3" s="627"/>
      <c r="W3" s="627"/>
      <c r="X3" s="25"/>
      <c r="Y3" s="651" t="s">
        <v>166</v>
      </c>
      <c r="Z3" s="652"/>
      <c r="AA3" s="653"/>
      <c r="AB3" s="611" t="str">
        <f>IF('③チーム基本情報'!I5="選択する","",'③チーム基本情報'!I5)</f>
        <v>選択</v>
      </c>
      <c r="AC3" s="612"/>
      <c r="AD3" s="612"/>
      <c r="AE3" s="613"/>
      <c r="AF3" s="144"/>
    </row>
    <row r="4" spans="1:32" ht="14.25" customHeight="1" thickBot="1">
      <c r="A4" s="144"/>
      <c r="B4" s="837" t="s">
        <v>274</v>
      </c>
      <c r="C4" s="837"/>
      <c r="D4" s="837"/>
      <c r="E4" s="837"/>
      <c r="F4" s="837"/>
      <c r="G4" s="837"/>
      <c r="H4" s="837"/>
      <c r="I4" s="837"/>
      <c r="J4" s="837"/>
      <c r="K4" s="837"/>
      <c r="L4" s="837"/>
      <c r="M4" s="837"/>
      <c r="N4" s="837"/>
      <c r="O4" s="837"/>
      <c r="P4" s="837"/>
      <c r="Q4" s="837"/>
      <c r="R4" s="837"/>
      <c r="S4" s="837"/>
      <c r="T4" s="837"/>
      <c r="U4" s="837"/>
      <c r="V4" s="837"/>
      <c r="W4" s="837"/>
      <c r="X4" s="7"/>
      <c r="Y4" s="620" t="s">
        <v>309</v>
      </c>
      <c r="Z4" s="621"/>
      <c r="AA4" s="622"/>
      <c r="AB4" s="614" t="str">
        <f>IF('③チーム基本情報'!R5="選択する","",'③チーム基本情報'!R5)</f>
        <v>選択</v>
      </c>
      <c r="AC4" s="615"/>
      <c r="AD4" s="615"/>
      <c r="AE4" s="616"/>
      <c r="AF4" s="144"/>
    </row>
    <row r="5" spans="1:32" ht="10.5" customHeight="1">
      <c r="A5" s="144"/>
      <c r="B5" s="837"/>
      <c r="C5" s="837"/>
      <c r="D5" s="837"/>
      <c r="E5" s="837"/>
      <c r="F5" s="837"/>
      <c r="G5" s="837"/>
      <c r="H5" s="837"/>
      <c r="I5" s="837"/>
      <c r="J5" s="837"/>
      <c r="K5" s="837"/>
      <c r="L5" s="837"/>
      <c r="M5" s="837"/>
      <c r="N5" s="837"/>
      <c r="O5" s="837"/>
      <c r="P5" s="837"/>
      <c r="Q5" s="837"/>
      <c r="R5" s="837"/>
      <c r="S5" s="837"/>
      <c r="T5" s="837"/>
      <c r="U5" s="837"/>
      <c r="V5" s="837"/>
      <c r="W5" s="837"/>
      <c r="X5" s="7"/>
      <c r="Y5" s="111"/>
      <c r="Z5" s="111"/>
      <c r="AA5" s="111"/>
      <c r="AB5" s="109"/>
      <c r="AC5" s="109"/>
      <c r="AD5" s="109"/>
      <c r="AE5" s="109"/>
      <c r="AF5" s="144"/>
    </row>
    <row r="6" spans="1:32" ht="14.25">
      <c r="A6" s="144"/>
      <c r="B6" s="108"/>
      <c r="C6" s="108"/>
      <c r="D6" s="108"/>
      <c r="E6" s="108"/>
      <c r="F6" s="108"/>
      <c r="G6" s="108"/>
      <c r="H6" s="108"/>
      <c r="I6" s="108"/>
      <c r="J6" s="108"/>
      <c r="K6" s="108"/>
      <c r="L6" s="108"/>
      <c r="M6" s="855" t="s">
        <v>284</v>
      </c>
      <c r="N6" s="855"/>
      <c r="O6" s="855"/>
      <c r="P6" s="127"/>
      <c r="Q6" s="127"/>
      <c r="R6" s="856" t="s">
        <v>366</v>
      </c>
      <c r="S6" s="853"/>
      <c r="T6" s="853">
        <f>IF('⑤エントリー変更情報'!E3="選択する","",'⑤エントリー変更情報'!E3)</f>
      </c>
      <c r="U6" s="853"/>
      <c r="V6" s="853" t="s">
        <v>125</v>
      </c>
      <c r="W6" s="853"/>
      <c r="X6" s="853">
        <f>IF('⑤エントリー変更情報'!G3="選択する","",'⑤エントリー変更情報'!G3)</f>
      </c>
      <c r="Y6" s="853"/>
      <c r="Z6" s="854" t="s">
        <v>136</v>
      </c>
      <c r="AA6" s="854"/>
      <c r="AB6" s="853">
        <f>IF('⑤エントリー変更情報'!I3="選択する","",'⑤エントリー変更情報'!I3)</f>
      </c>
      <c r="AC6" s="853"/>
      <c r="AD6" s="708" t="s">
        <v>137</v>
      </c>
      <c r="AE6" s="708"/>
      <c r="AF6" s="144"/>
    </row>
    <row r="7" spans="1:32" ht="6" customHeight="1" thickBot="1">
      <c r="A7" s="144"/>
      <c r="B7" s="108"/>
      <c r="C7" s="108"/>
      <c r="D7" s="108"/>
      <c r="E7" s="108"/>
      <c r="F7" s="108"/>
      <c r="G7" s="108"/>
      <c r="H7" s="108"/>
      <c r="I7" s="108"/>
      <c r="J7" s="108"/>
      <c r="K7" s="108"/>
      <c r="L7" s="108"/>
      <c r="M7" s="108"/>
      <c r="N7" s="108"/>
      <c r="O7" s="108"/>
      <c r="P7" s="108"/>
      <c r="Q7" s="108"/>
      <c r="R7" s="108"/>
      <c r="S7" s="108"/>
      <c r="T7" s="108"/>
      <c r="U7" s="108"/>
      <c r="V7" s="108"/>
      <c r="W7" s="108"/>
      <c r="X7" s="7"/>
      <c r="Y7" s="111"/>
      <c r="Z7" s="111"/>
      <c r="AA7" s="111"/>
      <c r="AB7" s="109"/>
      <c r="AC7" s="109"/>
      <c r="AD7" s="109"/>
      <c r="AE7" s="109"/>
      <c r="AF7" s="144"/>
    </row>
    <row r="8" spans="1:32" ht="13.5">
      <c r="A8" s="144"/>
      <c r="B8" s="809" t="s">
        <v>281</v>
      </c>
      <c r="C8" s="809"/>
      <c r="D8" s="809"/>
      <c r="E8" s="809"/>
      <c r="F8" s="809"/>
      <c r="G8" s="845">
        <f>IF('③チーム基本情報'!C6="","",'③チーム基本情報'!C6)</f>
      </c>
      <c r="H8" s="845"/>
      <c r="I8" s="845"/>
      <c r="J8" s="845"/>
      <c r="K8" s="845"/>
      <c r="L8" s="845"/>
      <c r="M8" s="845"/>
      <c r="N8" s="845"/>
      <c r="O8" s="845"/>
      <c r="P8" s="845"/>
      <c r="Q8" s="845"/>
      <c r="R8" s="845"/>
      <c r="S8" s="845"/>
      <c r="T8" s="845"/>
      <c r="U8" s="845"/>
      <c r="AF8" s="144"/>
    </row>
    <row r="9" spans="1:32" ht="13.5">
      <c r="A9" s="144"/>
      <c r="B9" s="810"/>
      <c r="C9" s="810"/>
      <c r="D9" s="810"/>
      <c r="E9" s="810"/>
      <c r="F9" s="810"/>
      <c r="G9" s="846"/>
      <c r="H9" s="846"/>
      <c r="I9" s="846"/>
      <c r="J9" s="846"/>
      <c r="K9" s="846"/>
      <c r="L9" s="846"/>
      <c r="M9" s="846"/>
      <c r="N9" s="846"/>
      <c r="O9" s="846"/>
      <c r="P9" s="846"/>
      <c r="Q9" s="846"/>
      <c r="R9" s="846"/>
      <c r="S9" s="846"/>
      <c r="T9" s="846"/>
      <c r="U9" s="846"/>
      <c r="AF9" s="144"/>
    </row>
    <row r="10" spans="1:32" ht="13.5">
      <c r="A10" s="144"/>
      <c r="B10" s="810" t="s">
        <v>276</v>
      </c>
      <c r="C10" s="810"/>
      <c r="D10" s="810"/>
      <c r="E10" s="810"/>
      <c r="F10" s="810"/>
      <c r="G10" s="847" t="str">
        <f>IF('③チーム基本情報'!B19="","",'③チーム基本情報'!B19)</f>
        <v>  </v>
      </c>
      <c r="H10" s="848"/>
      <c r="I10" s="848"/>
      <c r="J10" s="848"/>
      <c r="K10" s="848"/>
      <c r="L10" s="848"/>
      <c r="M10" s="848"/>
      <c r="N10" s="848"/>
      <c r="O10" s="848"/>
      <c r="P10" s="848"/>
      <c r="Q10" s="848"/>
      <c r="R10" s="848"/>
      <c r="S10" s="848"/>
      <c r="T10" s="848"/>
      <c r="U10" s="849"/>
      <c r="AF10" s="144"/>
    </row>
    <row r="11" spans="1:32" ht="14.25" thickBot="1">
      <c r="A11" s="144"/>
      <c r="B11" s="840"/>
      <c r="C11" s="840"/>
      <c r="D11" s="840"/>
      <c r="E11" s="840"/>
      <c r="F11" s="840"/>
      <c r="G11" s="850"/>
      <c r="H11" s="851"/>
      <c r="I11" s="851"/>
      <c r="J11" s="851"/>
      <c r="K11" s="851"/>
      <c r="L11" s="851"/>
      <c r="M11" s="851"/>
      <c r="N11" s="851"/>
      <c r="O11" s="851"/>
      <c r="P11" s="851"/>
      <c r="Q11" s="851"/>
      <c r="R11" s="851"/>
      <c r="S11" s="851"/>
      <c r="T11" s="851"/>
      <c r="U11" s="852"/>
      <c r="AF11" s="144"/>
    </row>
    <row r="12" spans="1:32" ht="9.75" customHeight="1">
      <c r="A12" s="144"/>
      <c r="AF12" s="144"/>
    </row>
    <row r="13" spans="1:32" ht="21.75" thickBot="1">
      <c r="A13" s="144"/>
      <c r="B13" s="838" t="s">
        <v>285</v>
      </c>
      <c r="C13" s="838"/>
      <c r="D13" s="838"/>
      <c r="E13" s="838"/>
      <c r="F13" s="891" t="s">
        <v>356</v>
      </c>
      <c r="G13" s="891"/>
      <c r="H13" s="891"/>
      <c r="I13" s="891"/>
      <c r="J13" s="891"/>
      <c r="K13" s="891"/>
      <c r="L13" s="891"/>
      <c r="N13" s="828" t="s">
        <v>360</v>
      </c>
      <c r="O13" s="828"/>
      <c r="P13" s="828"/>
      <c r="Q13" s="828"/>
      <c r="R13" s="828"/>
      <c r="S13" s="828"/>
      <c r="T13" s="828"/>
      <c r="U13" s="828"/>
      <c r="V13" s="828"/>
      <c r="AF13" s="144"/>
    </row>
    <row r="14" spans="1:32" ht="10.5" customHeight="1">
      <c r="A14" s="144"/>
      <c r="B14" s="892" t="str">
        <f>+'⑤エントリー変更情報'!A6</f>
        <v>監　 督</v>
      </c>
      <c r="C14" s="893"/>
      <c r="D14" s="893"/>
      <c r="E14" s="893"/>
      <c r="F14" s="814">
        <f>IF('⑤エントリー変更情報'!C6="アリ",'④スタッフ選手情報'!C4,"")</f>
      </c>
      <c r="G14" s="815"/>
      <c r="H14" s="815"/>
      <c r="I14" s="815"/>
      <c r="J14" s="815"/>
      <c r="K14" s="815"/>
      <c r="L14" s="816"/>
      <c r="M14" s="821">
        <f>IF('⑤エントリー変更情報'!C6="アリ","→","")</f>
      </c>
      <c r="N14" s="829">
        <f>IF('⑤エントリー変更情報'!C6="アリ",'⑤エントリー変更情報'!E6,"")</f>
      </c>
      <c r="O14" s="830"/>
      <c r="P14" s="830"/>
      <c r="Q14" s="830"/>
      <c r="R14" s="830"/>
      <c r="S14" s="830"/>
      <c r="T14" s="830"/>
      <c r="U14" s="830"/>
      <c r="V14" s="831"/>
      <c r="AF14" s="144"/>
    </row>
    <row r="15" spans="1:32" ht="18" customHeight="1">
      <c r="A15" s="144"/>
      <c r="B15" s="826"/>
      <c r="C15" s="827"/>
      <c r="D15" s="827"/>
      <c r="E15" s="827"/>
      <c r="F15" s="817"/>
      <c r="G15" s="818"/>
      <c r="H15" s="818"/>
      <c r="I15" s="818"/>
      <c r="J15" s="818"/>
      <c r="K15" s="818"/>
      <c r="L15" s="819"/>
      <c r="M15" s="821"/>
      <c r="N15" s="832">
        <f>IF('⑤エントリー変更情報'!C6="アリ",'⑤エントリー変更情報'!D6,"")</f>
      </c>
      <c r="O15" s="429"/>
      <c r="P15" s="429"/>
      <c r="Q15" s="429"/>
      <c r="R15" s="429"/>
      <c r="S15" s="429"/>
      <c r="T15" s="429"/>
      <c r="U15" s="429"/>
      <c r="V15" s="833"/>
      <c r="W15" s="839">
        <f>IF('⑤エントリー変更情報'!AK6="","","[ "&amp;'⑤エントリー変更情報'!AK6&amp;" ]")</f>
      </c>
      <c r="X15" s="821"/>
      <c r="Y15" s="821"/>
      <c r="Z15" s="821"/>
      <c r="AF15" s="144"/>
    </row>
    <row r="16" spans="1:32" ht="10.5" customHeight="1">
      <c r="A16" s="144"/>
      <c r="B16" s="826" t="str">
        <f>+'⑤エントリー変更情報'!A7</f>
        <v>コ ー チ</v>
      </c>
      <c r="C16" s="827"/>
      <c r="D16" s="827"/>
      <c r="E16" s="827"/>
      <c r="F16" s="817">
        <f>IF('⑤エントリー変更情報'!C7="アリ",'④スタッフ選手情報'!C5,"")</f>
      </c>
      <c r="G16" s="818"/>
      <c r="H16" s="818"/>
      <c r="I16" s="818"/>
      <c r="J16" s="818"/>
      <c r="K16" s="818"/>
      <c r="L16" s="819"/>
      <c r="M16" s="821">
        <f>IF('⑤エントリー変更情報'!C7="アリ","→","")</f>
      </c>
      <c r="N16" s="834">
        <f>IF('⑤エントリー変更情報'!C7="アリ",'⑤エントリー変更情報'!E7,"")</f>
      </c>
      <c r="O16" s="835"/>
      <c r="P16" s="835"/>
      <c r="Q16" s="835"/>
      <c r="R16" s="835"/>
      <c r="S16" s="835"/>
      <c r="T16" s="835"/>
      <c r="U16" s="835"/>
      <c r="V16" s="836"/>
      <c r="AF16" s="144"/>
    </row>
    <row r="17" spans="1:32" ht="18" customHeight="1">
      <c r="A17" s="144"/>
      <c r="B17" s="826"/>
      <c r="C17" s="827"/>
      <c r="D17" s="827"/>
      <c r="E17" s="827"/>
      <c r="F17" s="817"/>
      <c r="G17" s="818"/>
      <c r="H17" s="818"/>
      <c r="I17" s="818"/>
      <c r="J17" s="818"/>
      <c r="K17" s="818"/>
      <c r="L17" s="819"/>
      <c r="M17" s="821"/>
      <c r="N17" s="811">
        <f>IF('⑤エントリー変更情報'!C7="アリ",'⑤エントリー変更情報'!D7,"")</f>
      </c>
      <c r="O17" s="812"/>
      <c r="P17" s="812"/>
      <c r="Q17" s="812"/>
      <c r="R17" s="812"/>
      <c r="S17" s="812"/>
      <c r="T17" s="812"/>
      <c r="U17" s="812"/>
      <c r="V17" s="813"/>
      <c r="W17" s="839">
        <f>IF('⑤エントリー変更情報'!AK7="","","[ "&amp;'⑤エントリー変更情報'!AK7&amp;" ]")</f>
      </c>
      <c r="X17" s="821"/>
      <c r="Y17" s="821"/>
      <c r="Z17" s="821"/>
      <c r="AF17" s="144"/>
    </row>
    <row r="18" spans="1:32" ht="10.5" customHeight="1">
      <c r="A18" s="144"/>
      <c r="B18" s="826" t="str">
        <f>+'⑤エントリー変更情報'!A8</f>
        <v>Ａコーチ</v>
      </c>
      <c r="C18" s="827"/>
      <c r="D18" s="827"/>
      <c r="E18" s="827"/>
      <c r="F18" s="817">
        <f>IF('⑤エントリー変更情報'!C8="アリ",'④スタッフ選手情報'!C6,"")</f>
      </c>
      <c r="G18" s="818"/>
      <c r="H18" s="818"/>
      <c r="I18" s="818"/>
      <c r="J18" s="818"/>
      <c r="K18" s="818"/>
      <c r="L18" s="819"/>
      <c r="M18" s="821">
        <f>IF('⑤エントリー変更情報'!C8="アリ","→","")</f>
      </c>
      <c r="N18" s="834">
        <f>IF('⑤エントリー変更情報'!C8="アリ",'⑤エントリー変更情報'!E8,"")</f>
      </c>
      <c r="O18" s="835"/>
      <c r="P18" s="835"/>
      <c r="Q18" s="835"/>
      <c r="R18" s="835"/>
      <c r="S18" s="835"/>
      <c r="T18" s="835"/>
      <c r="U18" s="835"/>
      <c r="V18" s="836"/>
      <c r="AF18" s="144"/>
    </row>
    <row r="19" spans="1:32" ht="18" customHeight="1">
      <c r="A19" s="144"/>
      <c r="B19" s="857"/>
      <c r="C19" s="858"/>
      <c r="D19" s="858"/>
      <c r="E19" s="858"/>
      <c r="F19" s="842"/>
      <c r="G19" s="843"/>
      <c r="H19" s="843"/>
      <c r="I19" s="843"/>
      <c r="J19" s="843"/>
      <c r="K19" s="843"/>
      <c r="L19" s="844"/>
      <c r="M19" s="821"/>
      <c r="N19" s="859">
        <f>IF('⑤エントリー変更情報'!C8="アリ",'⑤エントリー変更情報'!D8,"")</f>
      </c>
      <c r="O19" s="860"/>
      <c r="P19" s="860"/>
      <c r="Q19" s="860"/>
      <c r="R19" s="860"/>
      <c r="S19" s="860"/>
      <c r="T19" s="860"/>
      <c r="U19" s="860"/>
      <c r="V19" s="861"/>
      <c r="W19" s="839">
        <f>IF('⑤エントリー変更情報'!AK8="","","[ "&amp;'⑤エントリー変更情報'!AK8&amp;" ]")</f>
      </c>
      <c r="X19" s="821"/>
      <c r="Y19" s="821"/>
      <c r="Z19" s="821"/>
      <c r="AF19" s="144"/>
    </row>
    <row r="20" spans="1:32" ht="10.5" customHeight="1">
      <c r="A20" s="144"/>
      <c r="B20" s="826" t="str">
        <f>+'⑤エントリー変更情報'!A9</f>
        <v>マネージャー</v>
      </c>
      <c r="C20" s="827"/>
      <c r="D20" s="827"/>
      <c r="E20" s="827"/>
      <c r="F20" s="817">
        <f>IF('⑤エントリー変更情報'!C9="アリ",'④スタッフ選手情報'!C7,"")</f>
      </c>
      <c r="G20" s="818"/>
      <c r="H20" s="818"/>
      <c r="I20" s="818"/>
      <c r="J20" s="818"/>
      <c r="K20" s="818"/>
      <c r="L20" s="819"/>
      <c r="M20" s="821">
        <f>IF('⑤エントリー変更情報'!C9="アリ","→","")</f>
      </c>
      <c r="N20" s="834">
        <f>IF('⑤エントリー変更情報'!C9="アリ",'⑤エントリー変更情報'!E9,"")</f>
      </c>
      <c r="O20" s="835"/>
      <c r="P20" s="835"/>
      <c r="Q20" s="835"/>
      <c r="R20" s="835"/>
      <c r="S20" s="835"/>
      <c r="T20" s="835"/>
      <c r="U20" s="835"/>
      <c r="V20" s="836"/>
      <c r="AF20" s="144"/>
    </row>
    <row r="21" spans="1:32" ht="18" customHeight="1" thickBot="1">
      <c r="A21" s="144"/>
      <c r="B21" s="887"/>
      <c r="C21" s="754"/>
      <c r="D21" s="754"/>
      <c r="E21" s="754"/>
      <c r="F21" s="873"/>
      <c r="G21" s="869"/>
      <c r="H21" s="869"/>
      <c r="I21" s="869"/>
      <c r="J21" s="869"/>
      <c r="K21" s="869"/>
      <c r="L21" s="870"/>
      <c r="M21" s="821"/>
      <c r="N21" s="888">
        <f>IF('⑤エントリー変更情報'!C9="アリ",'⑤エントリー変更情報'!D9,"")</f>
      </c>
      <c r="O21" s="889"/>
      <c r="P21" s="889"/>
      <c r="Q21" s="889"/>
      <c r="R21" s="889"/>
      <c r="S21" s="889"/>
      <c r="T21" s="889"/>
      <c r="U21" s="889"/>
      <c r="V21" s="890"/>
      <c r="W21" s="839"/>
      <c r="X21" s="841"/>
      <c r="Y21" s="841"/>
      <c r="Z21" s="841"/>
      <c r="AF21" s="144"/>
    </row>
    <row r="22" spans="1:32" ht="10.5" customHeight="1">
      <c r="A22" s="144"/>
      <c r="AF22" s="144"/>
    </row>
    <row r="23" spans="1:32" ht="17.25">
      <c r="A23" s="144"/>
      <c r="B23" s="825" t="s">
        <v>282</v>
      </c>
      <c r="C23" s="825"/>
      <c r="D23" s="825"/>
      <c r="E23" s="825"/>
      <c r="AF23" s="144"/>
    </row>
    <row r="24" spans="1:32" ht="15.75" customHeight="1" thickBot="1">
      <c r="A24" s="144"/>
      <c r="B24" s="113"/>
      <c r="C24" s="113"/>
      <c r="D24" s="884" t="s">
        <v>357</v>
      </c>
      <c r="E24" s="884"/>
      <c r="F24" s="884"/>
      <c r="G24" s="884"/>
      <c r="H24" s="884"/>
      <c r="J24" s="828" t="s">
        <v>358</v>
      </c>
      <c r="K24" s="828"/>
      <c r="L24" s="828"/>
      <c r="M24" s="828"/>
      <c r="N24" s="828"/>
      <c r="O24" s="828"/>
      <c r="P24" s="828"/>
      <c r="AF24" s="144"/>
    </row>
    <row r="25" spans="1:32" ht="27" customHeight="1" thickBot="1">
      <c r="A25" s="144"/>
      <c r="B25" s="822" t="s">
        <v>69</v>
      </c>
      <c r="C25" s="863"/>
      <c r="D25" s="822" t="s">
        <v>279</v>
      </c>
      <c r="E25" s="823"/>
      <c r="F25" s="823"/>
      <c r="G25" s="823"/>
      <c r="H25" s="824"/>
      <c r="J25" s="822" t="s">
        <v>359</v>
      </c>
      <c r="K25" s="823"/>
      <c r="L25" s="823"/>
      <c r="M25" s="823"/>
      <c r="N25" s="823"/>
      <c r="O25" s="823"/>
      <c r="P25" s="824"/>
      <c r="Q25" s="866" t="s">
        <v>314</v>
      </c>
      <c r="R25" s="867"/>
      <c r="S25" s="867"/>
      <c r="T25" s="867"/>
      <c r="U25" s="868"/>
      <c r="V25" s="864" t="s">
        <v>102</v>
      </c>
      <c r="W25" s="864"/>
      <c r="X25" s="864" t="s">
        <v>103</v>
      </c>
      <c r="Y25" s="864"/>
      <c r="Z25" s="864" t="s">
        <v>280</v>
      </c>
      <c r="AA25" s="864"/>
      <c r="AB25" s="864"/>
      <c r="AC25" s="864"/>
      <c r="AD25" s="864"/>
      <c r="AE25" s="865"/>
      <c r="AF25" s="144"/>
    </row>
    <row r="26" spans="1:32" ht="10.5" customHeight="1">
      <c r="A26" s="144"/>
      <c r="B26" s="885"/>
      <c r="C26" s="886"/>
      <c r="D26" s="814">
        <f>IF('⑤エントリー変更情報'!C12="アリ",'④スタッフ選手情報'!C11,"")</f>
      </c>
      <c r="E26" s="815"/>
      <c r="F26" s="815"/>
      <c r="G26" s="815"/>
      <c r="H26" s="816"/>
      <c r="I26" s="821">
        <f>IF('⑤エントリー変更情報'!C12="アリ","→","")</f>
      </c>
      <c r="J26" s="829">
        <f>IF('⑤エントリー変更情報'!C12="アリ",'⑤エントリー変更情報'!E12,"")</f>
      </c>
      <c r="K26" s="830"/>
      <c r="L26" s="830"/>
      <c r="M26" s="830"/>
      <c r="N26" s="830"/>
      <c r="O26" s="830"/>
      <c r="P26" s="830"/>
      <c r="Q26" s="814">
        <f>IF('⑤エントリー変更情報'!C12="アリ",'⑤エントリー変更情報'!L29,"")</f>
      </c>
      <c r="R26" s="815"/>
      <c r="S26" s="815"/>
      <c r="T26" s="815"/>
      <c r="U26" s="815"/>
      <c r="V26" s="872">
        <f>IF('⑤エントリー変更情報'!C12="アリ",'⑤エントリー変更情報'!E29,"")</f>
      </c>
      <c r="W26" s="872"/>
      <c r="X26" s="872">
        <f>IF('⑤エントリー変更情報'!C12="アリ",'⑤エントリー変更情報'!G29,"")</f>
      </c>
      <c r="Y26" s="872"/>
      <c r="Z26" s="815">
        <f>IF('⑤エントリー変更情報'!C12="アリ",CONCATENATE('⑤エントリー変更情報'!I29,"中"),"")</f>
      </c>
      <c r="AA26" s="815"/>
      <c r="AB26" s="815">
        <f>IF('⑤エントリー変更情報'!G12=1,'⑤エントリー変更情報'!K29,"")</f>
      </c>
      <c r="AC26" s="815"/>
      <c r="AD26" s="815">
        <f>IF('⑤エントリー変更情報'!I12=1,'⑤エントリー変更情報'!M29,"")</f>
      </c>
      <c r="AE26" s="816"/>
      <c r="AF26" s="144"/>
    </row>
    <row r="27" spans="1:32" ht="18" customHeight="1">
      <c r="A27" s="144"/>
      <c r="B27" s="880"/>
      <c r="C27" s="881"/>
      <c r="D27" s="817"/>
      <c r="E27" s="818"/>
      <c r="F27" s="818"/>
      <c r="G27" s="818"/>
      <c r="H27" s="819"/>
      <c r="I27" s="821"/>
      <c r="J27" s="811">
        <f>IF('⑤エントリー変更情報'!C12="アリ",'⑤エントリー変更情報'!D12,"")</f>
      </c>
      <c r="K27" s="812"/>
      <c r="L27" s="812"/>
      <c r="M27" s="812"/>
      <c r="N27" s="812"/>
      <c r="O27" s="812"/>
      <c r="P27" s="879"/>
      <c r="Q27" s="817"/>
      <c r="R27" s="818"/>
      <c r="S27" s="818"/>
      <c r="T27" s="818"/>
      <c r="U27" s="818"/>
      <c r="V27" s="862"/>
      <c r="W27" s="862"/>
      <c r="X27" s="862"/>
      <c r="Y27" s="862"/>
      <c r="Z27" s="818"/>
      <c r="AA27" s="818"/>
      <c r="AB27" s="818"/>
      <c r="AC27" s="818"/>
      <c r="AD27" s="818"/>
      <c r="AE27" s="819"/>
      <c r="AF27" s="144"/>
    </row>
    <row r="28" spans="1:32" ht="10.5" customHeight="1">
      <c r="A28" s="144"/>
      <c r="B28" s="880"/>
      <c r="C28" s="881"/>
      <c r="D28" s="811">
        <f>IF('⑤エントリー変更情報'!C13="アリ",'④スタッフ選手情報'!C12,"")</f>
      </c>
      <c r="E28" s="812"/>
      <c r="F28" s="812"/>
      <c r="G28" s="812"/>
      <c r="H28" s="813"/>
      <c r="I28" s="821">
        <f>IF('⑤エントリー変更情報'!C13="アリ","→","")</f>
      </c>
      <c r="J28" s="834">
        <f>IF('⑤エントリー変更情報'!C13="アリ",'⑤エントリー変更情報'!E13,"")</f>
      </c>
      <c r="K28" s="835"/>
      <c r="L28" s="835"/>
      <c r="M28" s="835"/>
      <c r="N28" s="835"/>
      <c r="O28" s="835"/>
      <c r="P28" s="835"/>
      <c r="Q28" s="817">
        <f>IF('⑤エントリー変更情報'!C13="アリ",'⑤エントリー変更情報'!L30,"")</f>
      </c>
      <c r="R28" s="818"/>
      <c r="S28" s="818"/>
      <c r="T28" s="818"/>
      <c r="U28" s="818"/>
      <c r="V28" s="862">
        <f>IF('⑤エントリー変更情報'!C13="アリ",'⑤エントリー変更情報'!E30,"")</f>
      </c>
      <c r="W28" s="862"/>
      <c r="X28" s="862">
        <f>IF('⑤エントリー変更情報'!C13="アリ",'⑤エントリー変更情報'!G30,"")</f>
      </c>
      <c r="Y28" s="862"/>
      <c r="Z28" s="818">
        <f>IF('⑤エントリー変更情報'!C13="アリ",CONCATENATE('⑤エントリー変更情報'!I30,"中"),"")</f>
      </c>
      <c r="AA28" s="818"/>
      <c r="AB28" s="818">
        <f>IF('⑤エントリー変更情報'!G14=1,'⑤エントリー変更情報'!K31,"")</f>
      </c>
      <c r="AC28" s="818"/>
      <c r="AD28" s="818">
        <f>IF('⑤エントリー変更情報'!I14=1,'⑤エントリー変更情報'!M31,"")</f>
      </c>
      <c r="AE28" s="819"/>
      <c r="AF28" s="144"/>
    </row>
    <row r="29" spans="1:32" ht="18" customHeight="1">
      <c r="A29" s="144"/>
      <c r="B29" s="880"/>
      <c r="C29" s="881"/>
      <c r="D29" s="817"/>
      <c r="E29" s="818"/>
      <c r="F29" s="818"/>
      <c r="G29" s="818"/>
      <c r="H29" s="819"/>
      <c r="I29" s="821"/>
      <c r="J29" s="811">
        <f>IF('⑤エントリー変更情報'!C13="アリ",'⑤エントリー変更情報'!D13,"")</f>
      </c>
      <c r="K29" s="812"/>
      <c r="L29" s="812"/>
      <c r="M29" s="812"/>
      <c r="N29" s="812"/>
      <c r="O29" s="812"/>
      <c r="P29" s="879"/>
      <c r="Q29" s="817"/>
      <c r="R29" s="818"/>
      <c r="S29" s="818"/>
      <c r="T29" s="818"/>
      <c r="U29" s="818"/>
      <c r="V29" s="862"/>
      <c r="W29" s="862"/>
      <c r="X29" s="862"/>
      <c r="Y29" s="862"/>
      <c r="Z29" s="818"/>
      <c r="AA29" s="818"/>
      <c r="AB29" s="818"/>
      <c r="AC29" s="818"/>
      <c r="AD29" s="818"/>
      <c r="AE29" s="819"/>
      <c r="AF29" s="144"/>
    </row>
    <row r="30" spans="1:32" ht="10.5" customHeight="1">
      <c r="A30" s="144"/>
      <c r="B30" s="880"/>
      <c r="C30" s="881"/>
      <c r="D30" s="811">
        <f>IF('⑤エントリー変更情報'!C14="アリ",'④スタッフ選手情報'!C13,"")</f>
      </c>
      <c r="E30" s="812"/>
      <c r="F30" s="812"/>
      <c r="G30" s="812"/>
      <c r="H30" s="813"/>
      <c r="I30" s="821">
        <f>IF('⑤エントリー変更情報'!C14="アリ","→","")</f>
      </c>
      <c r="J30" s="834">
        <f>IF('⑤エントリー変更情報'!C14="アリ",'⑤エントリー変更情報'!E14,"")</f>
      </c>
      <c r="K30" s="835"/>
      <c r="L30" s="835"/>
      <c r="M30" s="835"/>
      <c r="N30" s="835"/>
      <c r="O30" s="835"/>
      <c r="P30" s="835"/>
      <c r="Q30" s="817">
        <f>IF('⑤エントリー変更情報'!C14="アリ",'⑤エントリー変更情報'!L31,"")</f>
      </c>
      <c r="R30" s="818"/>
      <c r="S30" s="818"/>
      <c r="T30" s="818"/>
      <c r="U30" s="818"/>
      <c r="V30" s="862">
        <f>IF('⑤エントリー変更情報'!C14="アリ",'⑤エントリー変更情報'!E31,"")</f>
      </c>
      <c r="W30" s="862"/>
      <c r="X30" s="862">
        <f>IF('⑤エントリー変更情報'!C14="アリ",'⑤エントリー変更情報'!G31,"")</f>
      </c>
      <c r="Y30" s="862"/>
      <c r="Z30" s="818">
        <f>IF('⑤エントリー変更情報'!C14="アリ",CONCATENATE('⑤エントリー変更情報'!I31,"中"),"")</f>
      </c>
      <c r="AA30" s="818"/>
      <c r="AB30" s="818">
        <f>IF('⑤エントリー変更情報'!G16=1,'⑤エントリー変更情報'!K33,"")</f>
      </c>
      <c r="AC30" s="818"/>
      <c r="AD30" s="818">
        <f>IF('⑤エントリー変更情報'!I16=1,'⑤エントリー変更情報'!M33,"")</f>
      </c>
      <c r="AE30" s="819"/>
      <c r="AF30" s="144"/>
    </row>
    <row r="31" spans="1:32" ht="18" customHeight="1">
      <c r="A31" s="144"/>
      <c r="B31" s="880"/>
      <c r="C31" s="881"/>
      <c r="D31" s="817"/>
      <c r="E31" s="818"/>
      <c r="F31" s="818"/>
      <c r="G31" s="818"/>
      <c r="H31" s="819"/>
      <c r="I31" s="821"/>
      <c r="J31" s="811">
        <f>IF('⑤エントリー変更情報'!C14="アリ",'⑤エントリー変更情報'!D14,"")</f>
      </c>
      <c r="K31" s="812"/>
      <c r="L31" s="812"/>
      <c r="M31" s="812"/>
      <c r="N31" s="812"/>
      <c r="O31" s="812"/>
      <c r="P31" s="879"/>
      <c r="Q31" s="817"/>
      <c r="R31" s="818"/>
      <c r="S31" s="818"/>
      <c r="T31" s="818"/>
      <c r="U31" s="818"/>
      <c r="V31" s="862"/>
      <c r="W31" s="862"/>
      <c r="X31" s="862"/>
      <c r="Y31" s="862"/>
      <c r="Z31" s="818"/>
      <c r="AA31" s="818"/>
      <c r="AB31" s="818"/>
      <c r="AC31" s="818"/>
      <c r="AD31" s="818"/>
      <c r="AE31" s="819"/>
      <c r="AF31" s="144"/>
    </row>
    <row r="32" spans="1:32" ht="10.5" customHeight="1">
      <c r="A32" s="144"/>
      <c r="B32" s="880"/>
      <c r="C32" s="881"/>
      <c r="D32" s="811">
        <f>IF('⑤エントリー変更情報'!C15="アリ",'④スタッフ選手情報'!C14,"")</f>
      </c>
      <c r="E32" s="812"/>
      <c r="F32" s="812"/>
      <c r="G32" s="812"/>
      <c r="H32" s="813"/>
      <c r="I32" s="821">
        <f>IF('⑤エントリー変更情報'!C15="アリ","→","")</f>
      </c>
      <c r="J32" s="834">
        <f>IF('⑤エントリー変更情報'!C15="アリ",'⑤エントリー変更情報'!E15,"")</f>
      </c>
      <c r="K32" s="835"/>
      <c r="L32" s="835"/>
      <c r="M32" s="835"/>
      <c r="N32" s="835"/>
      <c r="O32" s="835"/>
      <c r="P32" s="836"/>
      <c r="Q32" s="817">
        <f>IF('⑤エントリー変更情報'!C15="アリ",'⑤エントリー変更情報'!L32,"")</f>
      </c>
      <c r="R32" s="818"/>
      <c r="S32" s="818"/>
      <c r="T32" s="818"/>
      <c r="U32" s="818"/>
      <c r="V32" s="862">
        <f>IF('⑤エントリー変更情報'!C15="アリ",'⑤エントリー変更情報'!E32,"")</f>
      </c>
      <c r="W32" s="862"/>
      <c r="X32" s="862">
        <f>IF('⑤エントリー変更情報'!C15="アリ",'⑤エントリー変更情報'!G32,"")</f>
      </c>
      <c r="Y32" s="862"/>
      <c r="Z32" s="818">
        <f>IF('⑤エントリー変更情報'!C15="アリ",CONCATENATE('⑤エントリー変更情報'!I32,"中"),"")</f>
      </c>
      <c r="AA32" s="818"/>
      <c r="AB32" s="818">
        <f>IF('⑤エントリー変更情報'!G18=1,'⑤エントリー変更情報'!K35,"")</f>
      </c>
      <c r="AC32" s="818"/>
      <c r="AD32" s="818">
        <f>IF('⑤エントリー変更情報'!I18=1,'⑤エントリー変更情報'!M35,"")</f>
      </c>
      <c r="AE32" s="819"/>
      <c r="AF32" s="144"/>
    </row>
    <row r="33" spans="1:32" ht="18" customHeight="1">
      <c r="A33" s="144"/>
      <c r="B33" s="880"/>
      <c r="C33" s="881"/>
      <c r="D33" s="817"/>
      <c r="E33" s="818"/>
      <c r="F33" s="818"/>
      <c r="G33" s="818"/>
      <c r="H33" s="819"/>
      <c r="I33" s="821"/>
      <c r="J33" s="832">
        <f>IF('⑤エントリー変更情報'!C15="アリ",'⑤エントリー変更情報'!D15,"")</f>
      </c>
      <c r="K33" s="874"/>
      <c r="L33" s="874"/>
      <c r="M33" s="874"/>
      <c r="N33" s="874"/>
      <c r="O33" s="874"/>
      <c r="P33" s="875"/>
      <c r="Q33" s="817"/>
      <c r="R33" s="818"/>
      <c r="S33" s="818"/>
      <c r="T33" s="818"/>
      <c r="U33" s="818"/>
      <c r="V33" s="862"/>
      <c r="W33" s="862"/>
      <c r="X33" s="862"/>
      <c r="Y33" s="862"/>
      <c r="Z33" s="818"/>
      <c r="AA33" s="818"/>
      <c r="AB33" s="818"/>
      <c r="AC33" s="818"/>
      <c r="AD33" s="818"/>
      <c r="AE33" s="819"/>
      <c r="AF33" s="144"/>
    </row>
    <row r="34" spans="1:32" ht="10.5" customHeight="1">
      <c r="A34" s="144"/>
      <c r="B34" s="880"/>
      <c r="C34" s="881"/>
      <c r="D34" s="811">
        <f>IF('⑤エントリー変更情報'!C16="アリ",'④スタッフ選手情報'!C15,"")</f>
      </c>
      <c r="E34" s="812"/>
      <c r="F34" s="812"/>
      <c r="G34" s="812"/>
      <c r="H34" s="813"/>
      <c r="I34" s="821">
        <f>IF('⑤エントリー変更情報'!C16="アリ","→","")</f>
      </c>
      <c r="J34" s="834">
        <f>IF('⑤エントリー変更情報'!C16="アリ",'⑤エントリー変更情報'!E16,"")</f>
      </c>
      <c r="K34" s="835"/>
      <c r="L34" s="835"/>
      <c r="M34" s="835"/>
      <c r="N34" s="835"/>
      <c r="O34" s="835"/>
      <c r="P34" s="836"/>
      <c r="Q34" s="817">
        <f>IF('⑤エントリー変更情報'!C16="アリ",'⑤エントリー変更情報'!L33,"")</f>
      </c>
      <c r="R34" s="818"/>
      <c r="S34" s="818"/>
      <c r="T34" s="818"/>
      <c r="U34" s="818"/>
      <c r="V34" s="862">
        <f>IF('⑤エントリー変更情報'!C16="アリ",'⑤エントリー変更情報'!E33,"")</f>
      </c>
      <c r="W34" s="862"/>
      <c r="X34" s="862">
        <f>IF('⑤エントリー変更情報'!C16="アリ",'⑤エントリー変更情報'!G33,"")</f>
      </c>
      <c r="Y34" s="862"/>
      <c r="Z34" s="818">
        <f>IF('⑤エントリー変更情報'!C16="アリ",CONCATENATE('⑤エントリー変更情報'!I33,"中"),"")</f>
      </c>
      <c r="AA34" s="818"/>
      <c r="AB34" s="818">
        <f>IF('⑤エントリー変更情報'!G20=1,'⑤エントリー変更情報'!K37,"")</f>
      </c>
      <c r="AC34" s="818"/>
      <c r="AD34" s="818">
        <f>IF('⑤エントリー変更情報'!I20=1,'⑤エントリー変更情報'!M37,"")</f>
      </c>
      <c r="AE34" s="819"/>
      <c r="AF34" s="144"/>
    </row>
    <row r="35" spans="1:32" ht="18" customHeight="1">
      <c r="A35" s="144"/>
      <c r="B35" s="880"/>
      <c r="C35" s="881"/>
      <c r="D35" s="817"/>
      <c r="E35" s="818"/>
      <c r="F35" s="818"/>
      <c r="G35" s="818"/>
      <c r="H35" s="819"/>
      <c r="I35" s="821"/>
      <c r="J35" s="832">
        <f>IF('⑤エントリー変更情報'!C16="アリ",'⑤エントリー変更情報'!D16,"")</f>
      </c>
      <c r="K35" s="874"/>
      <c r="L35" s="874"/>
      <c r="M35" s="874"/>
      <c r="N35" s="874"/>
      <c r="O35" s="874"/>
      <c r="P35" s="875"/>
      <c r="Q35" s="817"/>
      <c r="R35" s="818"/>
      <c r="S35" s="818"/>
      <c r="T35" s="818"/>
      <c r="U35" s="818"/>
      <c r="V35" s="862"/>
      <c r="W35" s="862"/>
      <c r="X35" s="862"/>
      <c r="Y35" s="862"/>
      <c r="Z35" s="818"/>
      <c r="AA35" s="818"/>
      <c r="AB35" s="818"/>
      <c r="AC35" s="818"/>
      <c r="AD35" s="818"/>
      <c r="AE35" s="819"/>
      <c r="AF35" s="144"/>
    </row>
    <row r="36" spans="1:32" ht="10.5" customHeight="1">
      <c r="A36" s="144"/>
      <c r="B36" s="880"/>
      <c r="C36" s="881"/>
      <c r="D36" s="811">
        <f>IF('⑤エントリー変更情報'!C17="アリ",'④スタッフ選手情報'!C16,"")</f>
      </c>
      <c r="E36" s="812"/>
      <c r="F36" s="812"/>
      <c r="G36" s="812"/>
      <c r="H36" s="813"/>
      <c r="I36" s="821">
        <f>IF('⑤エントリー変更情報'!C17="アリ","→","")</f>
      </c>
      <c r="J36" s="834">
        <f>IF('⑤エントリー変更情報'!C17="アリ",'⑤エントリー変更情報'!E17,"")</f>
      </c>
      <c r="K36" s="835"/>
      <c r="L36" s="835"/>
      <c r="M36" s="835"/>
      <c r="N36" s="835"/>
      <c r="O36" s="835"/>
      <c r="P36" s="836"/>
      <c r="Q36" s="817">
        <f>IF('⑤エントリー変更情報'!C17="アリ",'⑤エントリー変更情報'!L34,"")</f>
      </c>
      <c r="R36" s="818"/>
      <c r="S36" s="818"/>
      <c r="T36" s="818"/>
      <c r="U36" s="818"/>
      <c r="V36" s="862">
        <f>IF('⑤エントリー変更情報'!C17="アリ",'⑤エントリー変更情報'!E34,"")</f>
      </c>
      <c r="W36" s="862"/>
      <c r="X36" s="862">
        <f>IF('⑤エントリー変更情報'!C17="アリ",'⑤エントリー変更情報'!G34,"")</f>
      </c>
      <c r="Y36" s="862"/>
      <c r="Z36" s="818">
        <f>IF('⑤エントリー変更情報'!C17="アリ",CONCATENATE('⑤エントリー変更情報'!I34,"中"),"")</f>
      </c>
      <c r="AA36" s="818"/>
      <c r="AB36" s="818">
        <f>IF('⑤エントリー変更情報'!G22=1,'⑤エントリー変更情報'!K39,"")</f>
      </c>
      <c r="AC36" s="818"/>
      <c r="AD36" s="818">
        <f>IF('⑤エントリー変更情報'!I22=1,'⑤エントリー変更情報'!M39,"")</f>
      </c>
      <c r="AE36" s="819"/>
      <c r="AF36" s="144"/>
    </row>
    <row r="37" spans="1:32" ht="18" customHeight="1">
      <c r="A37" s="144"/>
      <c r="B37" s="880"/>
      <c r="C37" s="881"/>
      <c r="D37" s="817"/>
      <c r="E37" s="818"/>
      <c r="F37" s="818"/>
      <c r="G37" s="818"/>
      <c r="H37" s="819"/>
      <c r="I37" s="821"/>
      <c r="J37" s="832">
        <f>IF('⑤エントリー変更情報'!C17="アリ",'⑤エントリー変更情報'!D17,"")</f>
      </c>
      <c r="K37" s="874"/>
      <c r="L37" s="874"/>
      <c r="M37" s="874"/>
      <c r="N37" s="874"/>
      <c r="O37" s="874"/>
      <c r="P37" s="875"/>
      <c r="Q37" s="817"/>
      <c r="R37" s="818"/>
      <c r="S37" s="818"/>
      <c r="T37" s="818"/>
      <c r="U37" s="818"/>
      <c r="V37" s="862"/>
      <c r="W37" s="862"/>
      <c r="X37" s="862"/>
      <c r="Y37" s="862"/>
      <c r="Z37" s="818"/>
      <c r="AA37" s="818"/>
      <c r="AB37" s="818"/>
      <c r="AC37" s="818"/>
      <c r="AD37" s="818"/>
      <c r="AE37" s="819"/>
      <c r="AF37" s="144"/>
    </row>
    <row r="38" spans="1:32" ht="10.5" customHeight="1">
      <c r="A38" s="144"/>
      <c r="B38" s="880"/>
      <c r="C38" s="881"/>
      <c r="D38" s="811">
        <f>IF('⑤エントリー変更情報'!C18="アリ",'④スタッフ選手情報'!C17,"")</f>
      </c>
      <c r="E38" s="812"/>
      <c r="F38" s="812"/>
      <c r="G38" s="812"/>
      <c r="H38" s="813"/>
      <c r="I38" s="821">
        <f>IF('⑤エントリー変更情報'!C18="アリ","→","")</f>
      </c>
      <c r="J38" s="834">
        <f>IF('⑤エントリー変更情報'!C18="アリ",'⑤エントリー変更情報'!E18,"")</f>
      </c>
      <c r="K38" s="835"/>
      <c r="L38" s="835"/>
      <c r="M38" s="835"/>
      <c r="N38" s="835"/>
      <c r="O38" s="835"/>
      <c r="P38" s="836"/>
      <c r="Q38" s="817">
        <f>IF('⑤エントリー変更情報'!C18="アリ",'⑤エントリー変更情報'!L35,"")</f>
      </c>
      <c r="R38" s="818"/>
      <c r="S38" s="818"/>
      <c r="T38" s="818"/>
      <c r="U38" s="818"/>
      <c r="V38" s="862">
        <f>IF('⑤エントリー変更情報'!C18="アリ",'⑤エントリー変更情報'!E35,"")</f>
      </c>
      <c r="W38" s="862"/>
      <c r="X38" s="862">
        <f>IF('⑤エントリー変更情報'!C18="アリ",'⑤エントリー変更情報'!G35,"")</f>
      </c>
      <c r="Y38" s="862"/>
      <c r="Z38" s="818">
        <f>IF('⑤エントリー変更情報'!C18="アリ",CONCATENATE('⑤エントリー変更情報'!I35,"中"),"")</f>
      </c>
      <c r="AA38" s="818"/>
      <c r="AB38" s="818">
        <f>IF('⑤エントリー変更情報'!G24=1,'⑤エントリー変更情報'!K41,"")</f>
      </c>
      <c r="AC38" s="818"/>
      <c r="AD38" s="818">
        <f>IF('⑤エントリー変更情報'!I24=1,'⑤エントリー変更情報'!M41,"")</f>
      </c>
      <c r="AE38" s="819"/>
      <c r="AF38" s="144"/>
    </row>
    <row r="39" spans="1:32" ht="18" customHeight="1">
      <c r="A39" s="144"/>
      <c r="B39" s="880"/>
      <c r="C39" s="881"/>
      <c r="D39" s="817"/>
      <c r="E39" s="818"/>
      <c r="F39" s="818"/>
      <c r="G39" s="818"/>
      <c r="H39" s="819"/>
      <c r="I39" s="821"/>
      <c r="J39" s="832">
        <f>IF('⑤エントリー変更情報'!C18="アリ",'⑤エントリー変更情報'!D18,"")</f>
      </c>
      <c r="K39" s="874"/>
      <c r="L39" s="874"/>
      <c r="M39" s="874"/>
      <c r="N39" s="874"/>
      <c r="O39" s="874"/>
      <c r="P39" s="875"/>
      <c r="Q39" s="817"/>
      <c r="R39" s="818"/>
      <c r="S39" s="818"/>
      <c r="T39" s="818"/>
      <c r="U39" s="818"/>
      <c r="V39" s="862"/>
      <c r="W39" s="862"/>
      <c r="X39" s="862"/>
      <c r="Y39" s="862"/>
      <c r="Z39" s="818"/>
      <c r="AA39" s="818"/>
      <c r="AB39" s="818"/>
      <c r="AC39" s="818"/>
      <c r="AD39" s="818"/>
      <c r="AE39" s="819"/>
      <c r="AF39" s="144"/>
    </row>
    <row r="40" spans="1:32" ht="10.5" customHeight="1">
      <c r="A40" s="144"/>
      <c r="B40" s="880"/>
      <c r="C40" s="881"/>
      <c r="D40" s="811">
        <f>IF('⑤エントリー変更情報'!C19="アリ",'④スタッフ選手情報'!C18,"")</f>
      </c>
      <c r="E40" s="812"/>
      <c r="F40" s="812"/>
      <c r="G40" s="812"/>
      <c r="H40" s="813"/>
      <c r="I40" s="821">
        <f>IF('⑤エントリー変更情報'!C19="アリ","→","")</f>
      </c>
      <c r="J40" s="834">
        <f>IF('⑤エントリー変更情報'!C19="アリ",'⑤エントリー変更情報'!E19,"")</f>
      </c>
      <c r="K40" s="835"/>
      <c r="L40" s="835"/>
      <c r="M40" s="835"/>
      <c r="N40" s="835"/>
      <c r="O40" s="835"/>
      <c r="P40" s="836"/>
      <c r="Q40" s="817">
        <f>IF('⑤エントリー変更情報'!C19="アリ",'⑤エントリー変更情報'!L36,"")</f>
      </c>
      <c r="R40" s="818"/>
      <c r="S40" s="818"/>
      <c r="T40" s="818"/>
      <c r="U40" s="818"/>
      <c r="V40" s="862">
        <f>IF('⑤エントリー変更情報'!C19="アリ",'⑤エントリー変更情報'!E36,"")</f>
      </c>
      <c r="W40" s="862"/>
      <c r="X40" s="862">
        <f>IF('⑤エントリー変更情報'!C19="アリ",'⑤エントリー変更情報'!G36,"")</f>
      </c>
      <c r="Y40" s="862"/>
      <c r="Z40" s="818">
        <f>IF('⑤エントリー変更情報'!C19="アリ",CONCATENATE('⑤エントリー変更情報'!I36,"中"),"")</f>
      </c>
      <c r="AA40" s="818"/>
      <c r="AB40" s="818">
        <f>IF('⑤エントリー変更情報'!G26=1,'⑤エントリー変更情報'!K43,"")</f>
      </c>
      <c r="AC40" s="818"/>
      <c r="AD40" s="818">
        <f>IF('⑤エントリー変更情報'!I26=1,'⑤エントリー変更情報'!M43,"")</f>
      </c>
      <c r="AE40" s="819"/>
      <c r="AF40" s="144"/>
    </row>
    <row r="41" spans="1:32" ht="17.25" customHeight="1">
      <c r="A41" s="144"/>
      <c r="B41" s="880"/>
      <c r="C41" s="881"/>
      <c r="D41" s="817"/>
      <c r="E41" s="818"/>
      <c r="F41" s="818"/>
      <c r="G41" s="818"/>
      <c r="H41" s="819"/>
      <c r="I41" s="821"/>
      <c r="J41" s="832">
        <f>IF('⑤エントリー変更情報'!C19="アリ",'⑤エントリー変更情報'!D19,"")</f>
      </c>
      <c r="K41" s="874"/>
      <c r="L41" s="874"/>
      <c r="M41" s="874"/>
      <c r="N41" s="874"/>
      <c r="O41" s="874"/>
      <c r="P41" s="875"/>
      <c r="Q41" s="817"/>
      <c r="R41" s="818"/>
      <c r="S41" s="818"/>
      <c r="T41" s="818"/>
      <c r="U41" s="818"/>
      <c r="V41" s="862"/>
      <c r="W41" s="862"/>
      <c r="X41" s="862"/>
      <c r="Y41" s="862"/>
      <c r="Z41" s="818"/>
      <c r="AA41" s="818"/>
      <c r="AB41" s="818"/>
      <c r="AC41" s="818"/>
      <c r="AD41" s="818"/>
      <c r="AE41" s="819"/>
      <c r="AF41" s="144"/>
    </row>
    <row r="42" spans="1:32" ht="10.5" customHeight="1">
      <c r="A42" s="144"/>
      <c r="B42" s="880"/>
      <c r="C42" s="881"/>
      <c r="D42" s="811">
        <f>IF('⑤エントリー変更情報'!C20="アリ",'④スタッフ選手情報'!C19,"")</f>
      </c>
      <c r="E42" s="812"/>
      <c r="F42" s="812"/>
      <c r="G42" s="812"/>
      <c r="H42" s="813"/>
      <c r="I42" s="821">
        <f>IF('⑤エントリー変更情報'!C20="アリ","→","")</f>
      </c>
      <c r="J42" s="834">
        <f>IF('⑤エントリー変更情報'!C20="アリ",'⑤エントリー変更情報'!E20,"")</f>
      </c>
      <c r="K42" s="835"/>
      <c r="L42" s="835"/>
      <c r="M42" s="835"/>
      <c r="N42" s="835"/>
      <c r="O42" s="835"/>
      <c r="P42" s="836"/>
      <c r="Q42" s="817">
        <f>IF('⑤エントリー変更情報'!C20="アリ",'⑤エントリー変更情報'!L37,"")</f>
      </c>
      <c r="R42" s="818"/>
      <c r="S42" s="818"/>
      <c r="T42" s="818"/>
      <c r="U42" s="818"/>
      <c r="V42" s="862">
        <f>IF('⑤エントリー変更情報'!C20="アリ",'⑤エントリー変更情報'!E37,"")</f>
      </c>
      <c r="W42" s="862"/>
      <c r="X42" s="862">
        <f>IF('⑤エントリー変更情報'!C20="アリ",'⑤エントリー変更情報'!G37,"")</f>
      </c>
      <c r="Y42" s="862"/>
      <c r="Z42" s="818">
        <f>IF('⑤エントリー変更情報'!C20="アリ",CONCATENATE('⑤エントリー変更情報'!I37,"中"),"")</f>
      </c>
      <c r="AA42" s="818"/>
      <c r="AB42" s="818">
        <f>IF('⑤エントリー変更情報'!G28=1,'⑤エントリー変更情報'!K45,"")</f>
      </c>
      <c r="AC42" s="818"/>
      <c r="AD42" s="818">
        <f>IF('⑤エントリー変更情報'!I28=1,'⑤エントリー変更情報'!M45,"")</f>
      </c>
      <c r="AE42" s="819"/>
      <c r="AF42" s="144"/>
    </row>
    <row r="43" spans="1:32" ht="18" customHeight="1">
      <c r="A43" s="144"/>
      <c r="B43" s="880"/>
      <c r="C43" s="881"/>
      <c r="D43" s="817"/>
      <c r="E43" s="818"/>
      <c r="F43" s="818"/>
      <c r="G43" s="818"/>
      <c r="H43" s="819"/>
      <c r="I43" s="821"/>
      <c r="J43" s="832">
        <f>IF('⑤エントリー変更情報'!C20="アリ",'⑤エントリー変更情報'!D20,"")</f>
      </c>
      <c r="K43" s="874"/>
      <c r="L43" s="874"/>
      <c r="M43" s="874"/>
      <c r="N43" s="874"/>
      <c r="O43" s="874"/>
      <c r="P43" s="875"/>
      <c r="Q43" s="817"/>
      <c r="R43" s="818"/>
      <c r="S43" s="818"/>
      <c r="T43" s="818"/>
      <c r="U43" s="818"/>
      <c r="V43" s="862"/>
      <c r="W43" s="862"/>
      <c r="X43" s="862"/>
      <c r="Y43" s="862"/>
      <c r="Z43" s="818"/>
      <c r="AA43" s="818"/>
      <c r="AB43" s="818"/>
      <c r="AC43" s="818"/>
      <c r="AD43" s="818"/>
      <c r="AE43" s="819"/>
      <c r="AF43" s="144"/>
    </row>
    <row r="44" spans="1:32" ht="10.5" customHeight="1">
      <c r="A44" s="144"/>
      <c r="B44" s="880"/>
      <c r="C44" s="881"/>
      <c r="D44" s="811">
        <f>IF('⑤エントリー変更情報'!C21="アリ",'④スタッフ選手情報'!C20,"")</f>
      </c>
      <c r="E44" s="812"/>
      <c r="F44" s="812"/>
      <c r="G44" s="812"/>
      <c r="H44" s="813"/>
      <c r="I44" s="821">
        <f>IF('⑤エントリー変更情報'!C21="アリ","→","")</f>
      </c>
      <c r="J44" s="834">
        <f>IF('⑤エントリー変更情報'!C21="アリ",'⑤エントリー変更情報'!E21,"")</f>
      </c>
      <c r="K44" s="835"/>
      <c r="L44" s="835"/>
      <c r="M44" s="835"/>
      <c r="N44" s="835"/>
      <c r="O44" s="835"/>
      <c r="P44" s="836"/>
      <c r="Q44" s="817">
        <f>IF('⑤エントリー変更情報'!C21="アリ",'⑤エントリー変更情報'!L38,"")</f>
      </c>
      <c r="R44" s="818"/>
      <c r="S44" s="818"/>
      <c r="T44" s="818"/>
      <c r="U44" s="818"/>
      <c r="V44" s="862">
        <f>IF('⑤エントリー変更情報'!C21="アリ",'⑤エントリー変更情報'!E38,"")</f>
      </c>
      <c r="W44" s="862"/>
      <c r="X44" s="862">
        <f>IF('⑤エントリー変更情報'!C21="アリ",'⑤エントリー変更情報'!G38,"")</f>
      </c>
      <c r="Y44" s="862"/>
      <c r="Z44" s="818">
        <f>IF('⑤エントリー変更情報'!C21="アリ",CONCATENATE('⑤エントリー変更情報'!I38,"中"),"")</f>
      </c>
      <c r="AA44" s="818"/>
      <c r="AB44" s="818">
        <f>IF('⑤エントリー変更情報'!G30=1,'⑤エントリー変更情報'!K47,"")</f>
      </c>
      <c r="AC44" s="818"/>
      <c r="AD44" s="818">
        <f>IF('⑤エントリー変更情報'!I30=1,'⑤エントリー変更情報'!M47,"")</f>
      </c>
      <c r="AE44" s="819"/>
      <c r="AF44" s="144"/>
    </row>
    <row r="45" spans="1:32" ht="18" customHeight="1">
      <c r="A45" s="144"/>
      <c r="B45" s="880"/>
      <c r="C45" s="881"/>
      <c r="D45" s="817"/>
      <c r="E45" s="818"/>
      <c r="F45" s="818"/>
      <c r="G45" s="818"/>
      <c r="H45" s="819"/>
      <c r="I45" s="821"/>
      <c r="J45" s="832">
        <f>IF('⑤エントリー変更情報'!C21="アリ",'⑤エントリー変更情報'!D21,"")</f>
      </c>
      <c r="K45" s="874"/>
      <c r="L45" s="874"/>
      <c r="M45" s="874"/>
      <c r="N45" s="874"/>
      <c r="O45" s="874"/>
      <c r="P45" s="875"/>
      <c r="Q45" s="817"/>
      <c r="R45" s="818"/>
      <c r="S45" s="818"/>
      <c r="T45" s="818"/>
      <c r="U45" s="818"/>
      <c r="V45" s="862"/>
      <c r="W45" s="862"/>
      <c r="X45" s="862"/>
      <c r="Y45" s="862"/>
      <c r="Z45" s="818"/>
      <c r="AA45" s="818"/>
      <c r="AB45" s="818"/>
      <c r="AC45" s="818"/>
      <c r="AD45" s="818"/>
      <c r="AE45" s="819"/>
      <c r="AF45" s="144"/>
    </row>
    <row r="46" spans="1:32" ht="10.5" customHeight="1">
      <c r="A46" s="144"/>
      <c r="B46" s="880"/>
      <c r="C46" s="881"/>
      <c r="D46" s="811">
        <f>IF('⑤エントリー変更情報'!C22="アリ",'④スタッフ選手情報'!C21,"")</f>
      </c>
      <c r="E46" s="812"/>
      <c r="F46" s="812"/>
      <c r="G46" s="812"/>
      <c r="H46" s="813"/>
      <c r="I46" s="821">
        <f>IF('⑤エントリー変更情報'!C22="アリ","→","")</f>
      </c>
      <c r="J46" s="834">
        <f>IF('⑤エントリー変更情報'!C22="アリ",'⑤エントリー変更情報'!E22,"")</f>
      </c>
      <c r="K46" s="835"/>
      <c r="L46" s="835"/>
      <c r="M46" s="835"/>
      <c r="N46" s="835"/>
      <c r="O46" s="835"/>
      <c r="P46" s="836"/>
      <c r="Q46" s="817">
        <f>IF('⑤エントリー変更情報'!C22="アリ",'⑤エントリー変更情報'!L39,"")</f>
      </c>
      <c r="R46" s="818"/>
      <c r="S46" s="818"/>
      <c r="T46" s="818"/>
      <c r="U46" s="818"/>
      <c r="V46" s="862">
        <f>IF('⑤エントリー変更情報'!C22="アリ",'⑤エントリー変更情報'!E39,"")</f>
      </c>
      <c r="W46" s="862"/>
      <c r="X46" s="862">
        <f>IF('⑤エントリー変更情報'!C22="アリ",'⑤エントリー変更情報'!G39,"")</f>
      </c>
      <c r="Y46" s="862"/>
      <c r="Z46" s="818">
        <f>IF('⑤エントリー変更情報'!C22="アリ",CONCATENATE('⑤エントリー変更情報'!I39,"中"),"")</f>
      </c>
      <c r="AA46" s="818"/>
      <c r="AB46" s="818">
        <f>IF('⑤エントリー変更情報'!G32=1,'⑤エントリー変更情報'!K49,"")</f>
      </c>
      <c r="AC46" s="818"/>
      <c r="AD46" s="818">
        <f>IF('⑤エントリー変更情報'!I32=1,'⑤エントリー変更情報'!M49,"")</f>
      </c>
      <c r="AE46" s="819"/>
      <c r="AF46" s="144"/>
    </row>
    <row r="47" spans="1:32" ht="18" customHeight="1">
      <c r="A47" s="144"/>
      <c r="B47" s="880"/>
      <c r="C47" s="881"/>
      <c r="D47" s="817"/>
      <c r="E47" s="818"/>
      <c r="F47" s="818"/>
      <c r="G47" s="818"/>
      <c r="H47" s="819"/>
      <c r="I47" s="821"/>
      <c r="J47" s="832">
        <f>IF('⑤エントリー変更情報'!C22="アリ",'⑤エントリー変更情報'!D22,"")</f>
      </c>
      <c r="K47" s="874"/>
      <c r="L47" s="874"/>
      <c r="M47" s="874"/>
      <c r="N47" s="874"/>
      <c r="O47" s="874"/>
      <c r="P47" s="875"/>
      <c r="Q47" s="817"/>
      <c r="R47" s="818"/>
      <c r="S47" s="818"/>
      <c r="T47" s="818"/>
      <c r="U47" s="818"/>
      <c r="V47" s="862"/>
      <c r="W47" s="862"/>
      <c r="X47" s="862"/>
      <c r="Y47" s="862"/>
      <c r="Z47" s="818"/>
      <c r="AA47" s="818"/>
      <c r="AB47" s="818"/>
      <c r="AC47" s="818"/>
      <c r="AD47" s="818"/>
      <c r="AE47" s="819"/>
      <c r="AF47" s="144"/>
    </row>
    <row r="48" spans="1:32" ht="10.5" customHeight="1">
      <c r="A48" s="144"/>
      <c r="B48" s="880"/>
      <c r="C48" s="881"/>
      <c r="D48" s="811">
        <f>IF('⑤エントリー変更情報'!C23="アリ",'④スタッフ選手情報'!C22,"")</f>
      </c>
      <c r="E48" s="812"/>
      <c r="F48" s="812"/>
      <c r="G48" s="812"/>
      <c r="H48" s="813"/>
      <c r="I48" s="821">
        <f>IF('⑤エントリー変更情報'!C23="アリ","→","")</f>
      </c>
      <c r="J48" s="834">
        <f>IF('⑤エントリー変更情報'!C23="アリ",'⑤エントリー変更情報'!E23,"")</f>
      </c>
      <c r="K48" s="835"/>
      <c r="L48" s="835"/>
      <c r="M48" s="835"/>
      <c r="N48" s="835"/>
      <c r="O48" s="835"/>
      <c r="P48" s="836"/>
      <c r="Q48" s="817">
        <f>IF('⑤エントリー変更情報'!C23="アリ",'⑤エントリー変更情報'!L40,"")</f>
      </c>
      <c r="R48" s="818"/>
      <c r="S48" s="818"/>
      <c r="T48" s="818"/>
      <c r="U48" s="818"/>
      <c r="V48" s="862">
        <f>IF('⑤エントリー変更情報'!C23="アリ",'⑤エントリー変更情報'!E40,"")</f>
      </c>
      <c r="W48" s="862"/>
      <c r="X48" s="862">
        <f>IF('⑤エントリー変更情報'!C23="アリ",'⑤エントリー変更情報'!G40,"")</f>
      </c>
      <c r="Y48" s="862"/>
      <c r="Z48" s="818">
        <f>IF('⑤エントリー変更情報'!C23="アリ",CONCATENATE('⑤エントリー変更情報'!I40,"中"),"")</f>
      </c>
      <c r="AA48" s="818"/>
      <c r="AB48" s="818">
        <f>IF('⑤エントリー変更情報'!G34=1,'⑤エントリー変更情報'!K51,"")</f>
      </c>
      <c r="AC48" s="818"/>
      <c r="AD48" s="818">
        <f>IF('⑤エントリー変更情報'!I34=1,'⑤エントリー変更情報'!M51,"")</f>
      </c>
      <c r="AE48" s="819"/>
      <c r="AF48" s="144"/>
    </row>
    <row r="49" spans="1:32" ht="18" customHeight="1">
      <c r="A49" s="144"/>
      <c r="B49" s="880"/>
      <c r="C49" s="881"/>
      <c r="D49" s="817"/>
      <c r="E49" s="818"/>
      <c r="F49" s="818"/>
      <c r="G49" s="818"/>
      <c r="H49" s="819"/>
      <c r="I49" s="821"/>
      <c r="J49" s="832">
        <f>IF('⑤エントリー変更情報'!C23="アリ",'⑤エントリー変更情報'!D23,"")</f>
      </c>
      <c r="K49" s="874"/>
      <c r="L49" s="874"/>
      <c r="M49" s="874"/>
      <c r="N49" s="874"/>
      <c r="O49" s="874"/>
      <c r="P49" s="875"/>
      <c r="Q49" s="817"/>
      <c r="R49" s="818"/>
      <c r="S49" s="818"/>
      <c r="T49" s="818"/>
      <c r="U49" s="818"/>
      <c r="V49" s="862"/>
      <c r="W49" s="862"/>
      <c r="X49" s="862"/>
      <c r="Y49" s="862"/>
      <c r="Z49" s="818"/>
      <c r="AA49" s="818"/>
      <c r="AB49" s="818"/>
      <c r="AC49" s="818"/>
      <c r="AD49" s="818"/>
      <c r="AE49" s="819"/>
      <c r="AF49" s="144"/>
    </row>
    <row r="50" spans="1:32" ht="10.5" customHeight="1">
      <c r="A50" s="144"/>
      <c r="B50" s="880"/>
      <c r="C50" s="881"/>
      <c r="D50" s="811">
        <f>IF('⑤エントリー変更情報'!C24="アリ",'④スタッフ選手情報'!C23,"")</f>
      </c>
      <c r="E50" s="812"/>
      <c r="F50" s="812"/>
      <c r="G50" s="812"/>
      <c r="H50" s="813"/>
      <c r="I50" s="821">
        <f>IF('⑤エントリー変更情報'!C24="アリ","→","")</f>
      </c>
      <c r="J50" s="834">
        <f>IF('⑤エントリー変更情報'!C24="アリ",'⑤エントリー変更情報'!E24,"")</f>
      </c>
      <c r="K50" s="835"/>
      <c r="L50" s="835"/>
      <c r="M50" s="835"/>
      <c r="N50" s="835"/>
      <c r="O50" s="835"/>
      <c r="P50" s="836"/>
      <c r="Q50" s="817">
        <f>IF('⑤エントリー変更情報'!C24="アリ",'⑤エントリー変更情報'!L41,"")</f>
      </c>
      <c r="R50" s="818"/>
      <c r="S50" s="818"/>
      <c r="T50" s="818"/>
      <c r="U50" s="818"/>
      <c r="V50" s="862">
        <f>IF('⑤エントリー変更情報'!C24="アリ",'⑤エントリー変更情報'!E41,"")</f>
      </c>
      <c r="W50" s="862"/>
      <c r="X50" s="862">
        <f>IF('⑤エントリー変更情報'!C24="アリ",'⑤エントリー変更情報'!G41,"")</f>
      </c>
      <c r="Y50" s="862"/>
      <c r="Z50" s="818">
        <f>IF('⑤エントリー変更情報'!C24="アリ",CONCATENATE('⑤エントリー変更情報'!I41,"中"),"")</f>
      </c>
      <c r="AA50" s="818"/>
      <c r="AB50" s="818">
        <f>IF('⑤エントリー変更情報'!G36=1,'⑤エントリー変更情報'!K53,"")</f>
      </c>
      <c r="AC50" s="818"/>
      <c r="AD50" s="818">
        <f>IF('⑤エントリー変更情報'!I36=1,'⑤エントリー変更情報'!M53,"")</f>
      </c>
      <c r="AE50" s="819"/>
      <c r="AF50" s="144"/>
    </row>
    <row r="51" spans="1:32" ht="18" customHeight="1">
      <c r="A51" s="144"/>
      <c r="B51" s="880"/>
      <c r="C51" s="881"/>
      <c r="D51" s="817"/>
      <c r="E51" s="818"/>
      <c r="F51" s="818"/>
      <c r="G51" s="818"/>
      <c r="H51" s="819"/>
      <c r="I51" s="821"/>
      <c r="J51" s="832">
        <f>IF('⑤エントリー変更情報'!C24="アリ",'⑤エントリー変更情報'!D24,"")</f>
      </c>
      <c r="K51" s="874"/>
      <c r="L51" s="874"/>
      <c r="M51" s="874"/>
      <c r="N51" s="874"/>
      <c r="O51" s="874"/>
      <c r="P51" s="875"/>
      <c r="Q51" s="817"/>
      <c r="R51" s="818"/>
      <c r="S51" s="818"/>
      <c r="T51" s="818"/>
      <c r="U51" s="818"/>
      <c r="V51" s="862"/>
      <c r="W51" s="862"/>
      <c r="X51" s="862"/>
      <c r="Y51" s="862"/>
      <c r="Z51" s="818"/>
      <c r="AA51" s="818"/>
      <c r="AB51" s="818"/>
      <c r="AC51" s="818"/>
      <c r="AD51" s="818"/>
      <c r="AE51" s="819"/>
      <c r="AF51" s="144"/>
    </row>
    <row r="52" spans="1:32" ht="10.5" customHeight="1">
      <c r="A52" s="144"/>
      <c r="B52" s="880"/>
      <c r="C52" s="881"/>
      <c r="D52" s="811">
        <f>IF('⑤エントリー変更情報'!C25="アリ",'④スタッフ選手情報'!C24,"")</f>
      </c>
      <c r="E52" s="812"/>
      <c r="F52" s="812"/>
      <c r="G52" s="812"/>
      <c r="H52" s="813"/>
      <c r="I52" s="821">
        <f>IF('⑤エントリー変更情報'!C25="アリ","→","")</f>
      </c>
      <c r="J52" s="834">
        <f>IF('⑤エントリー変更情報'!C25="アリ",'⑤エントリー変更情報'!E25,"")</f>
      </c>
      <c r="K52" s="835"/>
      <c r="L52" s="835"/>
      <c r="M52" s="835"/>
      <c r="N52" s="835"/>
      <c r="O52" s="835"/>
      <c r="P52" s="836"/>
      <c r="Q52" s="817">
        <f>IF('⑤エントリー変更情報'!C25="アリ",'⑤エントリー変更情報'!L42,"")</f>
      </c>
      <c r="R52" s="818"/>
      <c r="S52" s="818"/>
      <c r="T52" s="818"/>
      <c r="U52" s="818"/>
      <c r="V52" s="862">
        <f>IF('⑤エントリー変更情報'!C25="アリ",'⑤エントリー変更情報'!E42,"")</f>
      </c>
      <c r="W52" s="862"/>
      <c r="X52" s="862">
        <f>IF('⑤エントリー変更情報'!C25="アリ",'⑤エントリー変更情報'!G42,"")</f>
      </c>
      <c r="Y52" s="862"/>
      <c r="Z52" s="818">
        <f>IF('⑤エントリー変更情報'!C25="アリ",CONCATENATE('⑤エントリー変更情報'!I42,"中"),"")</f>
      </c>
      <c r="AA52" s="818"/>
      <c r="AB52" s="818">
        <f>IF('⑤エントリー変更情報'!G38=1,'⑤エントリー変更情報'!K55,"")</f>
      </c>
      <c r="AC52" s="818"/>
      <c r="AD52" s="818">
        <f>IF('⑤エントリー変更情報'!I38=1,'⑤エントリー変更情報'!M55,"")</f>
      </c>
      <c r="AE52" s="819"/>
      <c r="AF52" s="144"/>
    </row>
    <row r="53" spans="1:32" ht="18" customHeight="1">
      <c r="A53" s="144"/>
      <c r="B53" s="880"/>
      <c r="C53" s="881"/>
      <c r="D53" s="817"/>
      <c r="E53" s="818"/>
      <c r="F53" s="818"/>
      <c r="G53" s="818"/>
      <c r="H53" s="819"/>
      <c r="I53" s="821"/>
      <c r="J53" s="832">
        <f>IF('⑤エントリー変更情報'!C25="アリ",'⑤エントリー変更情報'!D25,"")</f>
      </c>
      <c r="K53" s="874"/>
      <c r="L53" s="874"/>
      <c r="M53" s="874"/>
      <c r="N53" s="874"/>
      <c r="O53" s="874"/>
      <c r="P53" s="875"/>
      <c r="Q53" s="817"/>
      <c r="R53" s="818"/>
      <c r="S53" s="818"/>
      <c r="T53" s="818"/>
      <c r="U53" s="818"/>
      <c r="V53" s="862"/>
      <c r="W53" s="862"/>
      <c r="X53" s="862"/>
      <c r="Y53" s="862"/>
      <c r="Z53" s="818"/>
      <c r="AA53" s="818"/>
      <c r="AB53" s="818"/>
      <c r="AC53" s="818"/>
      <c r="AD53" s="818"/>
      <c r="AE53" s="819"/>
      <c r="AF53" s="144"/>
    </row>
    <row r="54" spans="1:32" ht="10.5" customHeight="1">
      <c r="A54" s="144"/>
      <c r="B54" s="880"/>
      <c r="C54" s="881"/>
      <c r="D54" s="811">
        <f>IF('⑤エントリー変更情報'!C26="アリ",'④スタッフ選手情報'!C25,"")</f>
      </c>
      <c r="E54" s="812"/>
      <c r="F54" s="812"/>
      <c r="G54" s="812"/>
      <c r="H54" s="813"/>
      <c r="I54" s="821">
        <f>IF('⑤エントリー変更情報'!C26="アリ","→","")</f>
      </c>
      <c r="J54" s="834">
        <f>IF('⑤エントリー変更情報'!C26="アリ",'⑤エントリー変更情報'!E26,"")</f>
      </c>
      <c r="K54" s="835"/>
      <c r="L54" s="835"/>
      <c r="M54" s="835"/>
      <c r="N54" s="835"/>
      <c r="O54" s="835"/>
      <c r="P54" s="836"/>
      <c r="Q54" s="817">
        <f>IF('⑤エントリー変更情報'!C26="アリ",'⑤エントリー変更情報'!L43,"")</f>
      </c>
      <c r="R54" s="818"/>
      <c r="S54" s="818"/>
      <c r="T54" s="818"/>
      <c r="U54" s="818"/>
      <c r="V54" s="862">
        <f>IF('⑤エントリー変更情報'!C26="アリ",'⑤エントリー変更情報'!E43,"")</f>
      </c>
      <c r="W54" s="862"/>
      <c r="X54" s="862">
        <f>IF('⑤エントリー変更情報'!C26="アリ",'⑤エントリー変更情報'!G43,"")</f>
      </c>
      <c r="Y54" s="862"/>
      <c r="Z54" s="818">
        <f>IF('⑤エントリー変更情報'!C26="アリ",CONCATENATE('⑤エントリー変更情報'!I43,"中"),"")</f>
      </c>
      <c r="AA54" s="818"/>
      <c r="AB54" s="818">
        <f>IF('⑤エントリー変更情報'!G40=1,'⑤エントリー変更情報'!K57,"")</f>
      </c>
      <c r="AC54" s="818"/>
      <c r="AD54" s="818">
        <f>IF('⑤エントリー変更情報'!I40=1,'⑤エントリー変更情報'!M57,"")</f>
      </c>
      <c r="AE54" s="819"/>
      <c r="AF54" s="144"/>
    </row>
    <row r="55" spans="1:32" ht="18" customHeight="1" thickBot="1">
      <c r="A55" s="144"/>
      <c r="B55" s="882"/>
      <c r="C55" s="883"/>
      <c r="D55" s="873"/>
      <c r="E55" s="869"/>
      <c r="F55" s="869"/>
      <c r="G55" s="869"/>
      <c r="H55" s="870"/>
      <c r="I55" s="821"/>
      <c r="J55" s="876">
        <f>IF('⑤エントリー変更情報'!C26="アリ",'⑤エントリー変更情報'!D26,"")</f>
      </c>
      <c r="K55" s="877"/>
      <c r="L55" s="877"/>
      <c r="M55" s="877"/>
      <c r="N55" s="877"/>
      <c r="O55" s="877"/>
      <c r="P55" s="878"/>
      <c r="Q55" s="873"/>
      <c r="R55" s="869"/>
      <c r="S55" s="869"/>
      <c r="T55" s="869"/>
      <c r="U55" s="869"/>
      <c r="V55" s="871"/>
      <c r="W55" s="871"/>
      <c r="X55" s="871"/>
      <c r="Y55" s="871"/>
      <c r="Z55" s="869"/>
      <c r="AA55" s="869"/>
      <c r="AB55" s="869"/>
      <c r="AC55" s="869"/>
      <c r="AD55" s="869"/>
      <c r="AE55" s="870"/>
      <c r="AF55" s="144"/>
    </row>
    <row r="56" spans="1:32" ht="6.75" customHeight="1">
      <c r="A56" s="144"/>
      <c r="AF56" s="144"/>
    </row>
    <row r="57" spans="1:32" ht="13.5">
      <c r="A57" s="144"/>
      <c r="B57" s="820" t="s">
        <v>485</v>
      </c>
      <c r="C57" s="820"/>
      <c r="D57" s="820"/>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144"/>
    </row>
    <row r="58" spans="1:32" ht="13.5">
      <c r="A58" s="144"/>
      <c r="B58" s="805" t="s">
        <v>519</v>
      </c>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144"/>
    </row>
    <row r="59" spans="1:32" ht="14.25">
      <c r="A59" s="144"/>
      <c r="B59" s="807" t="s">
        <v>474</v>
      </c>
      <c r="C59" s="807"/>
      <c r="D59" s="807"/>
      <c r="E59" s="807"/>
      <c r="F59" s="807"/>
      <c r="G59" s="807"/>
      <c r="H59" s="807"/>
      <c r="I59" s="807"/>
      <c r="J59" s="807"/>
      <c r="K59" s="807"/>
      <c r="L59" s="807"/>
      <c r="M59" s="807"/>
      <c r="N59" s="807"/>
      <c r="O59" s="807"/>
      <c r="P59" s="807"/>
      <c r="Q59" s="807"/>
      <c r="R59" s="807"/>
      <c r="S59" s="808" t="s">
        <v>520</v>
      </c>
      <c r="T59" s="808"/>
      <c r="U59" s="808"/>
      <c r="V59" s="808"/>
      <c r="W59" s="808"/>
      <c r="X59" s="808"/>
      <c r="Y59" s="808"/>
      <c r="Z59" s="808"/>
      <c r="AA59" s="808"/>
      <c r="AB59" s="808"/>
      <c r="AC59" s="808"/>
      <c r="AD59" s="808"/>
      <c r="AE59" s="808"/>
      <c r="AF59" s="144"/>
    </row>
    <row r="60" spans="1:32" ht="13.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row>
  </sheetData>
  <sheetProtection/>
  <mergeCells count="196">
    <mergeCell ref="B2:W3"/>
    <mergeCell ref="AD6:AE6"/>
    <mergeCell ref="N21:V21"/>
    <mergeCell ref="I26:I27"/>
    <mergeCell ref="F13:L13"/>
    <mergeCell ref="B14:E15"/>
    <mergeCell ref="AB4:AE4"/>
    <mergeCell ref="Y2:AA2"/>
    <mergeCell ref="AB2:AE2"/>
    <mergeCell ref="Y3:AA3"/>
    <mergeCell ref="AB3:AE3"/>
    <mergeCell ref="Y4:AA4"/>
    <mergeCell ref="B40:C41"/>
    <mergeCell ref="B42:C43"/>
    <mergeCell ref="B26:C27"/>
    <mergeCell ref="D25:H25"/>
    <mergeCell ref="B20:E21"/>
    <mergeCell ref="F20:L21"/>
    <mergeCell ref="J27:P27"/>
    <mergeCell ref="J26:P26"/>
    <mergeCell ref="D44:H45"/>
    <mergeCell ref="D34:H35"/>
    <mergeCell ref="M20:M21"/>
    <mergeCell ref="N20:V20"/>
    <mergeCell ref="B28:C29"/>
    <mergeCell ref="B30:C31"/>
    <mergeCell ref="B32:C33"/>
    <mergeCell ref="B34:C35"/>
    <mergeCell ref="V34:W35"/>
    <mergeCell ref="D24:H24"/>
    <mergeCell ref="I52:I53"/>
    <mergeCell ref="I46:I47"/>
    <mergeCell ref="I48:I49"/>
    <mergeCell ref="I34:I35"/>
    <mergeCell ref="B36:C37"/>
    <mergeCell ref="B38:C39"/>
    <mergeCell ref="B50:C51"/>
    <mergeCell ref="D46:H47"/>
    <mergeCell ref="D48:H49"/>
    <mergeCell ref="D38:H39"/>
    <mergeCell ref="D26:H27"/>
    <mergeCell ref="D28:H29"/>
    <mergeCell ref="D30:H31"/>
    <mergeCell ref="B44:C45"/>
    <mergeCell ref="B46:C47"/>
    <mergeCell ref="I32:I33"/>
    <mergeCell ref="D36:H37"/>
    <mergeCell ref="D42:H43"/>
    <mergeCell ref="D32:H33"/>
    <mergeCell ref="D40:H41"/>
    <mergeCell ref="J33:P33"/>
    <mergeCell ref="J34:P34"/>
    <mergeCell ref="J35:P35"/>
    <mergeCell ref="J37:P37"/>
    <mergeCell ref="B54:C55"/>
    <mergeCell ref="D50:H51"/>
    <mergeCell ref="D52:H53"/>
    <mergeCell ref="D54:H55"/>
    <mergeCell ref="B48:C49"/>
    <mergeCell ref="B52:C53"/>
    <mergeCell ref="Q26:U27"/>
    <mergeCell ref="Q28:U29"/>
    <mergeCell ref="Q30:U31"/>
    <mergeCell ref="Q32:U33"/>
    <mergeCell ref="Q42:U43"/>
    <mergeCell ref="I38:I39"/>
    <mergeCell ref="I40:I41"/>
    <mergeCell ref="I28:I29"/>
    <mergeCell ref="I30:I31"/>
    <mergeCell ref="J32:P32"/>
    <mergeCell ref="J28:P28"/>
    <mergeCell ref="J29:P29"/>
    <mergeCell ref="J30:P30"/>
    <mergeCell ref="J31:P31"/>
    <mergeCell ref="J48:P48"/>
    <mergeCell ref="I54:I55"/>
    <mergeCell ref="I50:I51"/>
    <mergeCell ref="I36:I37"/>
    <mergeCell ref="I42:I43"/>
    <mergeCell ref="I44:I45"/>
    <mergeCell ref="J49:P49"/>
    <mergeCell ref="J50:P50"/>
    <mergeCell ref="J51:P51"/>
    <mergeCell ref="J38:P38"/>
    <mergeCell ref="J39:P39"/>
    <mergeCell ref="J40:P40"/>
    <mergeCell ref="J41:P41"/>
    <mergeCell ref="J42:P42"/>
    <mergeCell ref="J43:P43"/>
    <mergeCell ref="Q44:U45"/>
    <mergeCell ref="Q46:U47"/>
    <mergeCell ref="J44:P44"/>
    <mergeCell ref="J45:P45"/>
    <mergeCell ref="Q34:U35"/>
    <mergeCell ref="Q36:U37"/>
    <mergeCell ref="Q38:U39"/>
    <mergeCell ref="Q40:U41"/>
    <mergeCell ref="J36:P36"/>
    <mergeCell ref="Q48:U49"/>
    <mergeCell ref="Q50:U51"/>
    <mergeCell ref="Q52:U53"/>
    <mergeCell ref="Q54:U55"/>
    <mergeCell ref="J46:P46"/>
    <mergeCell ref="J47:P47"/>
    <mergeCell ref="J52:P52"/>
    <mergeCell ref="J53:P53"/>
    <mergeCell ref="J54:P54"/>
    <mergeCell ref="J55:P55"/>
    <mergeCell ref="V38:W39"/>
    <mergeCell ref="V52:W53"/>
    <mergeCell ref="V26:W27"/>
    <mergeCell ref="V28:W29"/>
    <mergeCell ref="V30:W31"/>
    <mergeCell ref="V32:W33"/>
    <mergeCell ref="Z46:AE47"/>
    <mergeCell ref="V54:W55"/>
    <mergeCell ref="V40:W41"/>
    <mergeCell ref="V42:W43"/>
    <mergeCell ref="V44:W45"/>
    <mergeCell ref="V46:W47"/>
    <mergeCell ref="V48:W49"/>
    <mergeCell ref="V50:W51"/>
    <mergeCell ref="X42:Y43"/>
    <mergeCell ref="X44:Y45"/>
    <mergeCell ref="X46:Y47"/>
    <mergeCell ref="X48:Y49"/>
    <mergeCell ref="X26:Y27"/>
    <mergeCell ref="X28:Y29"/>
    <mergeCell ref="X30:Y31"/>
    <mergeCell ref="X32:Y33"/>
    <mergeCell ref="Z52:AE53"/>
    <mergeCell ref="Z54:AE55"/>
    <mergeCell ref="X50:Y51"/>
    <mergeCell ref="X52:Y53"/>
    <mergeCell ref="X54:Y55"/>
    <mergeCell ref="Z26:AE27"/>
    <mergeCell ref="Z28:AE29"/>
    <mergeCell ref="Z30:AE31"/>
    <mergeCell ref="Z32:AE33"/>
    <mergeCell ref="Z34:AE35"/>
    <mergeCell ref="Z48:AE49"/>
    <mergeCell ref="Z50:AE51"/>
    <mergeCell ref="B25:C25"/>
    <mergeCell ref="Z25:AE25"/>
    <mergeCell ref="Q25:U25"/>
    <mergeCell ref="V25:W25"/>
    <mergeCell ref="X25:Y25"/>
    <mergeCell ref="Z36:AE37"/>
    <mergeCell ref="Z38:AE39"/>
    <mergeCell ref="Z40:AE41"/>
    <mergeCell ref="B18:E19"/>
    <mergeCell ref="N18:V18"/>
    <mergeCell ref="N19:V19"/>
    <mergeCell ref="Z42:AE43"/>
    <mergeCell ref="Z44:AE45"/>
    <mergeCell ref="X34:Y35"/>
    <mergeCell ref="X36:Y37"/>
    <mergeCell ref="X38:Y39"/>
    <mergeCell ref="X40:Y41"/>
    <mergeCell ref="V36:W37"/>
    <mergeCell ref="G8:U9"/>
    <mergeCell ref="G10:U11"/>
    <mergeCell ref="X6:Y6"/>
    <mergeCell ref="Z6:AA6"/>
    <mergeCell ref="AB6:AC6"/>
    <mergeCell ref="T6:U6"/>
    <mergeCell ref="M6:O6"/>
    <mergeCell ref="R6:S6"/>
    <mergeCell ref="V6:W6"/>
    <mergeCell ref="B4:W5"/>
    <mergeCell ref="B13:E13"/>
    <mergeCell ref="W15:Z15"/>
    <mergeCell ref="W17:Z17"/>
    <mergeCell ref="B10:F11"/>
    <mergeCell ref="J24:P24"/>
    <mergeCell ref="W19:Z19"/>
    <mergeCell ref="W21:Z21"/>
    <mergeCell ref="F18:L19"/>
    <mergeCell ref="F16:L17"/>
    <mergeCell ref="B16:E17"/>
    <mergeCell ref="N13:V13"/>
    <mergeCell ref="N14:V14"/>
    <mergeCell ref="N15:V15"/>
    <mergeCell ref="M16:M17"/>
    <mergeCell ref="M14:M15"/>
    <mergeCell ref="N16:V16"/>
    <mergeCell ref="B58:AE58"/>
    <mergeCell ref="B59:R59"/>
    <mergeCell ref="S59:AE59"/>
    <mergeCell ref="B8:F9"/>
    <mergeCell ref="N17:V17"/>
    <mergeCell ref="F14:L15"/>
    <mergeCell ref="B57:AE57"/>
    <mergeCell ref="M18:M19"/>
    <mergeCell ref="J25:P25"/>
    <mergeCell ref="B23:E23"/>
  </mergeCells>
  <hyperlinks>
    <hyperlink ref="B59" r:id="rId1" display="ptf24-chiba-kohei@iwate-ed.jp"/>
  </hyperlinks>
  <printOptions horizontalCentered="1"/>
  <pageMargins left="0" right="0" top="0.7874015748031497" bottom="0" header="0" footer="0"/>
  <pageSetup horizontalDpi="360" verticalDpi="360" orientation="portrait" paperSize="9" scale="95" r:id="rId2"/>
</worksheet>
</file>

<file path=xl/worksheets/sheet8.xml><?xml version="1.0" encoding="utf-8"?>
<worksheet xmlns="http://schemas.openxmlformats.org/spreadsheetml/2006/main" xmlns:r="http://schemas.openxmlformats.org/officeDocument/2006/relationships">
  <sheetPr>
    <tabColor rgb="FFFFFF00"/>
  </sheetPr>
  <dimension ref="B2:AY51"/>
  <sheetViews>
    <sheetView showGridLines="0" view="pageBreakPreview" zoomScaleSheetLayoutView="100" zoomScalePageLayoutView="0" workbookViewId="0" topLeftCell="A1">
      <selection activeCell="D1" sqref="D1"/>
    </sheetView>
  </sheetViews>
  <sheetFormatPr defaultColWidth="2.625" defaultRowHeight="13.5"/>
  <cols>
    <col min="1" max="2" width="2.625" style="235" customWidth="1"/>
    <col min="3" max="3" width="2.625" style="236" customWidth="1"/>
    <col min="4" max="255" width="2.625" style="235" customWidth="1"/>
    <col min="256" max="16384" width="2.625" style="235" customWidth="1"/>
  </cols>
  <sheetData>
    <row r="1" ht="14.25" customHeight="1"/>
    <row r="2" spans="2:36" ht="11.25" customHeight="1">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38"/>
    </row>
    <row r="3" spans="2:36" ht="14.25">
      <c r="B3" s="240" t="s">
        <v>391</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38"/>
    </row>
    <row r="4" spans="2:36" ht="14.25">
      <c r="B4" s="239"/>
      <c r="C4" s="239"/>
      <c r="D4" s="239"/>
      <c r="E4" s="239"/>
      <c r="F4" s="239"/>
      <c r="G4" s="239"/>
      <c r="H4" s="239"/>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38"/>
    </row>
    <row r="5" spans="2:36" ht="21">
      <c r="B5" s="238"/>
      <c r="C5" s="910" t="s">
        <v>435</v>
      </c>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241"/>
      <c r="AJ5" s="238"/>
    </row>
    <row r="6" spans="2:36" ht="11.25" customHeight="1">
      <c r="B6" s="238"/>
      <c r="C6" s="242"/>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38"/>
    </row>
    <row r="7" spans="2:36" ht="11.25" customHeight="1">
      <c r="B7" s="238"/>
      <c r="C7" s="242"/>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38"/>
    </row>
    <row r="8" spans="2:36" ht="14.25">
      <c r="B8" s="238"/>
      <c r="C8" s="240"/>
      <c r="D8" s="240"/>
      <c r="E8" s="244"/>
      <c r="F8" s="240"/>
      <c r="G8" s="240"/>
      <c r="H8" s="240"/>
      <c r="I8" s="240"/>
      <c r="J8" s="240"/>
      <c r="K8" s="240"/>
      <c r="L8" s="240"/>
      <c r="M8" s="240"/>
      <c r="N8" s="240"/>
      <c r="O8" s="240"/>
      <c r="P8" s="240"/>
      <c r="Q8" s="240"/>
      <c r="R8" s="240"/>
      <c r="S8" s="240"/>
      <c r="U8" s="252"/>
      <c r="V8" s="252"/>
      <c r="W8" s="252"/>
      <c r="X8" s="252"/>
      <c r="Y8" s="252"/>
      <c r="Z8" s="252"/>
      <c r="AA8" s="252"/>
      <c r="AB8" s="252"/>
      <c r="AC8" s="252"/>
      <c r="AD8" s="252"/>
      <c r="AE8" s="252"/>
      <c r="AF8" s="252"/>
      <c r="AG8" s="252"/>
      <c r="AH8" s="295" t="s">
        <v>480</v>
      </c>
      <c r="AI8" s="240"/>
      <c r="AJ8" s="238"/>
    </row>
    <row r="9" spans="2:36" ht="14.25">
      <c r="B9" s="238"/>
      <c r="C9" s="240"/>
      <c r="D9" s="240"/>
      <c r="E9" s="244"/>
      <c r="F9" s="240"/>
      <c r="G9" s="240"/>
      <c r="H9" s="240"/>
      <c r="I9" s="240"/>
      <c r="J9" s="240"/>
      <c r="K9" s="240"/>
      <c r="L9" s="240"/>
      <c r="M9" s="240"/>
      <c r="N9" s="240"/>
      <c r="O9" s="240"/>
      <c r="P9" s="240"/>
      <c r="Q9" s="240"/>
      <c r="R9" s="240"/>
      <c r="S9" s="240"/>
      <c r="T9" s="277"/>
      <c r="U9" s="277"/>
      <c r="V9" s="277"/>
      <c r="W9" s="277"/>
      <c r="X9" s="277"/>
      <c r="Y9" s="277"/>
      <c r="Z9" s="277"/>
      <c r="AA9" s="277"/>
      <c r="AB9" s="277"/>
      <c r="AC9" s="277"/>
      <c r="AD9" s="277"/>
      <c r="AE9" s="277"/>
      <c r="AF9" s="277"/>
      <c r="AG9" s="277"/>
      <c r="AH9" s="277"/>
      <c r="AI9" s="240"/>
      <c r="AJ9" s="238"/>
    </row>
    <row r="10" spans="2:36" ht="11.25" customHeight="1">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38"/>
    </row>
    <row r="11" spans="2:36" ht="20.25" customHeight="1">
      <c r="B11" s="240" t="s">
        <v>436</v>
      </c>
      <c r="C11" s="894" t="s">
        <v>437</v>
      </c>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240"/>
      <c r="AJ11" s="238"/>
    </row>
    <row r="12" spans="2:36" ht="20.25" customHeight="1">
      <c r="B12" s="245"/>
      <c r="C12" s="894" t="s">
        <v>431</v>
      </c>
      <c r="D12" s="894"/>
      <c r="E12" s="894"/>
      <c r="F12" s="894"/>
      <c r="G12" s="894"/>
      <c r="H12" s="894"/>
      <c r="I12" s="894"/>
      <c r="J12" s="894"/>
      <c r="K12" s="894"/>
      <c r="L12" s="894"/>
      <c r="M12" s="894"/>
      <c r="N12" s="894"/>
      <c r="O12" s="894"/>
      <c r="P12" s="894"/>
      <c r="Q12" s="894"/>
      <c r="R12" s="894"/>
      <c r="S12" s="894"/>
      <c r="T12" s="894"/>
      <c r="U12" s="894"/>
      <c r="V12" s="894"/>
      <c r="W12" s="894"/>
      <c r="X12" s="894"/>
      <c r="Y12" s="894"/>
      <c r="Z12" s="894"/>
      <c r="AA12" s="894"/>
      <c r="AB12" s="894"/>
      <c r="AC12" s="894"/>
      <c r="AD12" s="894"/>
      <c r="AE12" s="894"/>
      <c r="AF12" s="894"/>
      <c r="AG12" s="894"/>
      <c r="AH12" s="894"/>
      <c r="AI12" s="245"/>
      <c r="AJ12" s="238"/>
    </row>
    <row r="13" spans="2:36" ht="20.25" customHeight="1">
      <c r="B13" s="245"/>
      <c r="C13" s="909" t="s">
        <v>521</v>
      </c>
      <c r="D13" s="909"/>
      <c r="E13" s="909"/>
      <c r="F13" s="909"/>
      <c r="G13" s="909"/>
      <c r="H13" s="909"/>
      <c r="I13" s="909"/>
      <c r="J13" s="909"/>
      <c r="K13" s="909"/>
      <c r="L13" s="909"/>
      <c r="M13" s="909"/>
      <c r="N13" s="909"/>
      <c r="O13" s="909"/>
      <c r="P13" s="909"/>
      <c r="Q13" s="909"/>
      <c r="R13" s="909"/>
      <c r="S13" s="909"/>
      <c r="T13" s="909"/>
      <c r="U13" s="909"/>
      <c r="V13" s="909"/>
      <c r="W13" s="909"/>
      <c r="X13" s="909"/>
      <c r="Y13" s="909"/>
      <c r="Z13" s="909"/>
      <c r="AA13" s="909"/>
      <c r="AB13" s="909"/>
      <c r="AC13" s="909"/>
      <c r="AD13" s="909"/>
      <c r="AE13" s="909"/>
      <c r="AF13" s="909"/>
      <c r="AG13" s="909"/>
      <c r="AH13" s="909"/>
      <c r="AI13" s="245"/>
      <c r="AJ13" s="238"/>
    </row>
    <row r="14" spans="2:36" s="247" customFormat="1" ht="16.5" customHeight="1">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46"/>
    </row>
    <row r="15" spans="2:36" s="247" customFormat="1" ht="16.5" customHeight="1">
      <c r="B15" s="248"/>
      <c r="C15" s="895" t="s">
        <v>392</v>
      </c>
      <c r="D15" s="895"/>
      <c r="E15" s="895"/>
      <c r="F15" s="895"/>
      <c r="G15" s="895"/>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240"/>
      <c r="AJ15" s="246"/>
    </row>
    <row r="16" spans="2:36" s="247" customFormat="1" ht="16.5" customHeight="1">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6"/>
    </row>
    <row r="17" spans="2:36" ht="16.5" customHeight="1">
      <c r="B17" s="238"/>
      <c r="C17" s="237">
        <v>1</v>
      </c>
      <c r="D17" s="909" t="s">
        <v>438</v>
      </c>
      <c r="E17" s="909"/>
      <c r="F17" s="909"/>
      <c r="G17" s="909"/>
      <c r="H17" s="909"/>
      <c r="I17" s="909"/>
      <c r="J17" s="909"/>
      <c r="K17" s="909"/>
      <c r="L17" s="909"/>
      <c r="M17" s="909"/>
      <c r="N17" s="909"/>
      <c r="O17" s="240"/>
      <c r="P17" s="240"/>
      <c r="Q17" s="240"/>
      <c r="R17" s="240"/>
      <c r="S17" s="240"/>
      <c r="T17" s="240"/>
      <c r="U17" s="240"/>
      <c r="V17" s="240"/>
      <c r="W17" s="240"/>
      <c r="X17" s="240"/>
      <c r="Y17" s="240"/>
      <c r="Z17" s="240"/>
      <c r="AA17" s="240"/>
      <c r="AB17" s="240"/>
      <c r="AC17" s="240"/>
      <c r="AD17" s="240"/>
      <c r="AE17" s="240"/>
      <c r="AF17" s="240"/>
      <c r="AG17" s="240"/>
      <c r="AH17" s="240"/>
      <c r="AI17" s="240"/>
      <c r="AJ17" s="238"/>
    </row>
    <row r="18" spans="2:36" ht="16.5" customHeight="1">
      <c r="B18" s="249"/>
      <c r="C18" s="240"/>
      <c r="D18" s="908" t="s">
        <v>434</v>
      </c>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8"/>
      <c r="AI18" s="245"/>
      <c r="AJ18" s="238"/>
    </row>
    <row r="19" spans="2:36" ht="16.5" customHeight="1">
      <c r="B19" s="238"/>
      <c r="C19" s="240"/>
      <c r="D19" s="908"/>
      <c r="E19" s="908"/>
      <c r="F19" s="908"/>
      <c r="G19" s="908"/>
      <c r="H19" s="908"/>
      <c r="I19" s="908"/>
      <c r="J19" s="908"/>
      <c r="K19" s="908"/>
      <c r="L19" s="908"/>
      <c r="M19" s="908"/>
      <c r="N19" s="908"/>
      <c r="O19" s="908"/>
      <c r="P19" s="908"/>
      <c r="Q19" s="908"/>
      <c r="R19" s="908"/>
      <c r="S19" s="908"/>
      <c r="T19" s="908"/>
      <c r="U19" s="908"/>
      <c r="V19" s="908"/>
      <c r="W19" s="908"/>
      <c r="X19" s="908"/>
      <c r="Y19" s="908"/>
      <c r="Z19" s="908"/>
      <c r="AA19" s="908"/>
      <c r="AB19" s="908"/>
      <c r="AC19" s="908"/>
      <c r="AD19" s="908"/>
      <c r="AE19" s="908"/>
      <c r="AF19" s="908"/>
      <c r="AG19" s="908"/>
      <c r="AH19" s="908"/>
      <c r="AI19" s="245"/>
      <c r="AJ19" s="238"/>
    </row>
    <row r="20" spans="2:36" ht="16.5" customHeight="1">
      <c r="B20" s="238"/>
      <c r="C20" s="240"/>
      <c r="D20" s="908"/>
      <c r="E20" s="908"/>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245"/>
      <c r="AJ20" s="238"/>
    </row>
    <row r="21" spans="2:36" ht="16.5" customHeight="1">
      <c r="B21" s="896"/>
      <c r="C21" s="896"/>
      <c r="D21" s="896"/>
      <c r="E21" s="896"/>
      <c r="F21" s="896"/>
      <c r="G21" s="896"/>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238"/>
    </row>
    <row r="22" spans="2:36" ht="16.5" customHeight="1">
      <c r="B22" s="249"/>
      <c r="C22" s="237">
        <v>2</v>
      </c>
      <c r="D22" s="909" t="s">
        <v>398</v>
      </c>
      <c r="E22" s="909"/>
      <c r="F22" s="909"/>
      <c r="G22" s="909"/>
      <c r="H22" s="909"/>
      <c r="I22" s="909"/>
      <c r="J22" s="909"/>
      <c r="K22" s="909"/>
      <c r="L22" s="909"/>
      <c r="M22" s="909"/>
      <c r="N22" s="909"/>
      <c r="O22" s="240"/>
      <c r="P22" s="240"/>
      <c r="Q22" s="240"/>
      <c r="R22" s="240"/>
      <c r="S22" s="240"/>
      <c r="T22" s="240"/>
      <c r="U22" s="240"/>
      <c r="V22" s="240"/>
      <c r="W22" s="240"/>
      <c r="X22" s="240"/>
      <c r="Y22" s="240"/>
      <c r="Z22" s="240"/>
      <c r="AA22" s="240"/>
      <c r="AB22" s="240"/>
      <c r="AC22" s="240"/>
      <c r="AD22" s="240"/>
      <c r="AE22" s="240"/>
      <c r="AF22" s="240"/>
      <c r="AG22" s="240"/>
      <c r="AH22" s="240"/>
      <c r="AI22" s="240"/>
      <c r="AJ22" s="238"/>
    </row>
    <row r="23" spans="2:36" ht="16.5" customHeight="1">
      <c r="B23" s="238"/>
      <c r="C23" s="240"/>
      <c r="D23" s="909" t="s">
        <v>439</v>
      </c>
      <c r="E23" s="909"/>
      <c r="F23" s="909"/>
      <c r="G23" s="909"/>
      <c r="H23" s="909"/>
      <c r="I23" s="909"/>
      <c r="J23" s="909"/>
      <c r="K23" s="909"/>
      <c r="L23" s="909"/>
      <c r="M23" s="909"/>
      <c r="N23" s="909"/>
      <c r="O23" s="909"/>
      <c r="P23" s="909"/>
      <c r="Q23" s="909"/>
      <c r="R23" s="909"/>
      <c r="S23" s="909"/>
      <c r="T23" s="909"/>
      <c r="U23" s="909"/>
      <c r="V23" s="909"/>
      <c r="W23" s="909"/>
      <c r="X23" s="909"/>
      <c r="Y23" s="909"/>
      <c r="Z23" s="909"/>
      <c r="AA23" s="909"/>
      <c r="AB23" s="909"/>
      <c r="AC23" s="909"/>
      <c r="AD23" s="909"/>
      <c r="AE23" s="909"/>
      <c r="AF23" s="909"/>
      <c r="AG23" s="909"/>
      <c r="AH23" s="909"/>
      <c r="AI23" s="909"/>
      <c r="AJ23" s="238"/>
    </row>
    <row r="24" spans="2:36" ht="16.5" customHeight="1">
      <c r="B24" s="249"/>
      <c r="C24" s="240"/>
      <c r="D24" s="909" t="s">
        <v>522</v>
      </c>
      <c r="E24" s="909"/>
      <c r="F24" s="909"/>
      <c r="G24" s="909"/>
      <c r="H24" s="909"/>
      <c r="I24" s="909"/>
      <c r="J24" s="909"/>
      <c r="K24" s="909"/>
      <c r="L24" s="909"/>
      <c r="M24" s="909"/>
      <c r="N24" s="909"/>
      <c r="O24" s="909"/>
      <c r="P24" s="909"/>
      <c r="Q24" s="909"/>
      <c r="R24" s="909"/>
      <c r="S24" s="909"/>
      <c r="T24" s="909"/>
      <c r="U24" s="909"/>
      <c r="V24" s="909"/>
      <c r="W24" s="909"/>
      <c r="X24" s="909"/>
      <c r="Y24" s="909"/>
      <c r="Z24" s="909"/>
      <c r="AA24" s="909"/>
      <c r="AB24" s="909"/>
      <c r="AC24" s="909"/>
      <c r="AD24" s="909"/>
      <c r="AE24" s="909"/>
      <c r="AF24" s="909"/>
      <c r="AG24" s="909"/>
      <c r="AH24" s="909"/>
      <c r="AI24" s="909"/>
      <c r="AJ24" s="238"/>
    </row>
    <row r="25" spans="2:36" ht="16.5" customHeight="1">
      <c r="B25" s="238"/>
      <c r="C25" s="240"/>
      <c r="D25" s="909" t="s">
        <v>397</v>
      </c>
      <c r="E25" s="909"/>
      <c r="F25" s="909"/>
      <c r="G25" s="909"/>
      <c r="H25" s="909"/>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238"/>
    </row>
    <row r="26" spans="2:36" ht="16.5" customHeight="1">
      <c r="B26" s="896"/>
      <c r="C26" s="896"/>
      <c r="D26" s="896"/>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896"/>
      <c r="AC26" s="896"/>
      <c r="AD26" s="896"/>
      <c r="AE26" s="896"/>
      <c r="AF26" s="896"/>
      <c r="AG26" s="896"/>
      <c r="AH26" s="896"/>
      <c r="AI26" s="896"/>
      <c r="AJ26" s="238"/>
    </row>
    <row r="27" spans="2:36" ht="16.5" customHeight="1">
      <c r="B27" s="238"/>
      <c r="C27" s="237">
        <v>3</v>
      </c>
      <c r="D27" s="909" t="s">
        <v>440</v>
      </c>
      <c r="E27" s="909"/>
      <c r="F27" s="909"/>
      <c r="G27" s="909"/>
      <c r="H27" s="909"/>
      <c r="I27" s="909"/>
      <c r="J27" s="909"/>
      <c r="K27" s="909"/>
      <c r="L27" s="909"/>
      <c r="M27" s="909"/>
      <c r="N27" s="909"/>
      <c r="O27" s="240"/>
      <c r="P27" s="240"/>
      <c r="Q27" s="240"/>
      <c r="R27" s="240"/>
      <c r="S27" s="240"/>
      <c r="T27" s="240"/>
      <c r="U27" s="240"/>
      <c r="V27" s="240"/>
      <c r="W27" s="240"/>
      <c r="X27" s="240"/>
      <c r="Y27" s="240"/>
      <c r="Z27" s="240"/>
      <c r="AA27" s="240"/>
      <c r="AB27" s="240"/>
      <c r="AC27" s="240"/>
      <c r="AD27" s="240"/>
      <c r="AE27" s="240"/>
      <c r="AF27" s="240"/>
      <c r="AG27" s="240"/>
      <c r="AH27" s="240"/>
      <c r="AI27" s="240"/>
      <c r="AJ27" s="238"/>
    </row>
    <row r="28" spans="2:36" ht="16.5" customHeight="1">
      <c r="B28" s="249"/>
      <c r="C28" s="240"/>
      <c r="D28" s="908" t="s">
        <v>540</v>
      </c>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251"/>
      <c r="AJ28" s="238"/>
    </row>
    <row r="29" spans="2:36" ht="16.5" customHeight="1">
      <c r="B29" s="238"/>
      <c r="C29" s="240"/>
      <c r="D29" s="908"/>
      <c r="E29" s="908"/>
      <c r="F29" s="908"/>
      <c r="G29" s="908"/>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251"/>
      <c r="AJ29" s="238"/>
    </row>
    <row r="30" spans="2:36" ht="16.5" customHeight="1">
      <c r="B30" s="238"/>
      <c r="C30" s="240"/>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251"/>
      <c r="AJ30" s="238"/>
    </row>
    <row r="31" spans="2:36" ht="16.5" customHeight="1">
      <c r="B31" s="238"/>
      <c r="C31" s="240"/>
      <c r="D31" s="908"/>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251"/>
      <c r="AJ31" s="238"/>
    </row>
    <row r="32" spans="2:36" ht="16.5" customHeight="1">
      <c r="B32" s="249"/>
      <c r="C32" s="240"/>
      <c r="D32" s="908"/>
      <c r="E32" s="908"/>
      <c r="F32" s="908"/>
      <c r="G32" s="908"/>
      <c r="H32" s="908"/>
      <c r="I32" s="908"/>
      <c r="J32" s="908"/>
      <c r="K32" s="908"/>
      <c r="L32" s="908"/>
      <c r="M32" s="908"/>
      <c r="N32" s="908"/>
      <c r="O32" s="908"/>
      <c r="P32" s="908"/>
      <c r="Q32" s="908"/>
      <c r="R32" s="908"/>
      <c r="S32" s="908"/>
      <c r="T32" s="908"/>
      <c r="U32" s="908"/>
      <c r="V32" s="908"/>
      <c r="W32" s="908"/>
      <c r="X32" s="908"/>
      <c r="Y32" s="908"/>
      <c r="Z32" s="908"/>
      <c r="AA32" s="908"/>
      <c r="AB32" s="908"/>
      <c r="AC32" s="908"/>
      <c r="AD32" s="908"/>
      <c r="AE32" s="908"/>
      <c r="AF32" s="908"/>
      <c r="AG32" s="908"/>
      <c r="AH32" s="908"/>
      <c r="AI32" s="251"/>
      <c r="AJ32" s="238"/>
    </row>
    <row r="33" spans="2:36" ht="16.5" customHeight="1">
      <c r="B33" s="249"/>
      <c r="C33" s="240"/>
      <c r="D33" s="908"/>
      <c r="E33" s="908"/>
      <c r="F33" s="908"/>
      <c r="G33" s="908"/>
      <c r="H33" s="908"/>
      <c r="I33" s="908"/>
      <c r="J33" s="908"/>
      <c r="K33" s="908"/>
      <c r="L33" s="908"/>
      <c r="M33" s="908"/>
      <c r="N33" s="908"/>
      <c r="O33" s="908"/>
      <c r="P33" s="908"/>
      <c r="Q33" s="908"/>
      <c r="R33" s="908"/>
      <c r="S33" s="908"/>
      <c r="T33" s="908"/>
      <c r="U33" s="908"/>
      <c r="V33" s="908"/>
      <c r="W33" s="908"/>
      <c r="X33" s="908"/>
      <c r="Y33" s="908"/>
      <c r="Z33" s="908"/>
      <c r="AA33" s="908"/>
      <c r="AB33" s="908"/>
      <c r="AC33" s="908"/>
      <c r="AD33" s="908"/>
      <c r="AE33" s="908"/>
      <c r="AF33" s="908"/>
      <c r="AG33" s="908"/>
      <c r="AH33" s="908"/>
      <c r="AI33" s="251"/>
      <c r="AJ33" s="238"/>
    </row>
    <row r="34" spans="2:36" ht="16.5" customHeight="1">
      <c r="B34" s="249"/>
      <c r="C34" s="240"/>
      <c r="D34" s="908"/>
      <c r="E34" s="908"/>
      <c r="F34" s="908"/>
      <c r="G34" s="908"/>
      <c r="H34" s="908"/>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251"/>
      <c r="AJ34" s="238"/>
    </row>
    <row r="35" spans="2:36" ht="16.5" customHeight="1">
      <c r="B35" s="238"/>
      <c r="C35" s="240"/>
      <c r="D35" s="908"/>
      <c r="E35" s="908"/>
      <c r="F35" s="908"/>
      <c r="G35" s="908"/>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251"/>
      <c r="AJ35" s="238"/>
    </row>
    <row r="36" spans="2:36" ht="16.5" customHeight="1">
      <c r="B36" s="238"/>
      <c r="C36" s="24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1"/>
      <c r="AJ36" s="238"/>
    </row>
    <row r="37" spans="2:36" ht="16.5" customHeight="1">
      <c r="B37" s="238"/>
      <c r="C37" s="240"/>
      <c r="D37" s="238"/>
      <c r="E37" s="249"/>
      <c r="F37" s="239"/>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38"/>
    </row>
    <row r="38" spans="2:36" ht="16.5" customHeight="1">
      <c r="B38" s="248"/>
      <c r="C38" s="252"/>
      <c r="D38" s="253"/>
      <c r="E38" s="254"/>
      <c r="F38" s="254"/>
      <c r="G38" s="254"/>
      <c r="H38" s="254"/>
      <c r="I38" s="254"/>
      <c r="J38" s="254"/>
      <c r="K38" s="254"/>
      <c r="L38" s="254"/>
      <c r="M38" s="254"/>
      <c r="N38" s="254"/>
      <c r="O38" s="254"/>
      <c r="P38" s="254"/>
      <c r="Q38" s="254"/>
      <c r="R38" s="255"/>
      <c r="S38" s="256"/>
      <c r="T38" s="256"/>
      <c r="U38" s="256"/>
      <c r="V38" s="256"/>
      <c r="W38" s="256"/>
      <c r="X38" s="256"/>
      <c r="Y38" s="256"/>
      <c r="Z38" s="256"/>
      <c r="AA38" s="256"/>
      <c r="AB38" s="257"/>
      <c r="AC38" s="257"/>
      <c r="AD38" s="257"/>
      <c r="AE38" s="257"/>
      <c r="AF38" s="257"/>
      <c r="AG38" s="257"/>
      <c r="AH38" s="257"/>
      <c r="AI38" s="257"/>
      <c r="AJ38" s="238"/>
    </row>
    <row r="39" spans="2:36" ht="16.5" customHeight="1">
      <c r="B39" s="246"/>
      <c r="C39" s="252"/>
      <c r="D39" s="258"/>
      <c r="E39" s="256"/>
      <c r="F39" s="256"/>
      <c r="G39" s="256"/>
      <c r="H39" s="256"/>
      <c r="I39" s="256"/>
      <c r="J39" s="256"/>
      <c r="K39" s="256"/>
      <c r="L39" s="256"/>
      <c r="M39" s="256"/>
      <c r="N39" s="256"/>
      <c r="O39" s="256"/>
      <c r="P39" s="256"/>
      <c r="Q39" s="256"/>
      <c r="R39" s="259"/>
      <c r="S39" s="256"/>
      <c r="T39" s="256"/>
      <c r="U39" s="256"/>
      <c r="V39" s="256"/>
      <c r="W39" s="256"/>
      <c r="X39" s="256"/>
      <c r="Y39" s="256"/>
      <c r="Z39" s="256"/>
      <c r="AA39" s="256"/>
      <c r="AB39" s="257"/>
      <c r="AC39" s="257"/>
      <c r="AD39" s="257"/>
      <c r="AE39" s="257"/>
      <c r="AF39" s="257"/>
      <c r="AG39" s="257"/>
      <c r="AH39" s="257"/>
      <c r="AI39" s="257"/>
      <c r="AJ39" s="238"/>
    </row>
    <row r="40" spans="2:51" ht="16.5" customHeight="1">
      <c r="B40" s="248"/>
      <c r="C40" s="252"/>
      <c r="D40" s="258"/>
      <c r="E40" s="256"/>
      <c r="F40" s="256"/>
      <c r="G40" s="256"/>
      <c r="H40" s="256"/>
      <c r="I40" s="256"/>
      <c r="J40" s="256"/>
      <c r="K40" s="256"/>
      <c r="L40" s="256"/>
      <c r="M40" s="256"/>
      <c r="N40" s="256"/>
      <c r="O40" s="256"/>
      <c r="P40" s="256"/>
      <c r="Q40" s="256"/>
      <c r="R40" s="259"/>
      <c r="S40" s="256"/>
      <c r="T40" s="260"/>
      <c r="U40" s="261"/>
      <c r="V40" s="261"/>
      <c r="W40" s="261"/>
      <c r="X40" s="261"/>
      <c r="Y40" s="261"/>
      <c r="Z40" s="261"/>
      <c r="AA40" s="261"/>
      <c r="AB40" s="261"/>
      <c r="AC40" s="261"/>
      <c r="AD40" s="261"/>
      <c r="AE40" s="261"/>
      <c r="AF40" s="261"/>
      <c r="AG40" s="261"/>
      <c r="AH40" s="261"/>
      <c r="AI40" s="261"/>
      <c r="AJ40" s="262"/>
      <c r="AK40" s="262"/>
      <c r="AL40" s="262"/>
      <c r="AM40" s="262"/>
      <c r="AN40" s="262"/>
      <c r="AO40" s="262"/>
      <c r="AP40" s="262"/>
      <c r="AQ40" s="262"/>
      <c r="AR40" s="262"/>
      <c r="AS40" s="262"/>
      <c r="AT40" s="262"/>
      <c r="AU40" s="262"/>
      <c r="AV40" s="262"/>
      <c r="AW40" s="262"/>
      <c r="AX40" s="262"/>
      <c r="AY40" s="262"/>
    </row>
    <row r="41" spans="2:51" ht="16.5" customHeight="1">
      <c r="B41" s="246"/>
      <c r="C41" s="252"/>
      <c r="D41" s="258"/>
      <c r="E41" s="256"/>
      <c r="F41" s="256"/>
      <c r="G41" s="256"/>
      <c r="H41" s="256"/>
      <c r="I41" s="256"/>
      <c r="J41" s="256"/>
      <c r="K41" s="256"/>
      <c r="L41" s="256"/>
      <c r="M41" s="256"/>
      <c r="N41" s="256"/>
      <c r="O41" s="256"/>
      <c r="P41" s="256"/>
      <c r="Q41" s="256"/>
      <c r="R41" s="259"/>
      <c r="S41" s="256"/>
      <c r="T41" s="261"/>
      <c r="U41" s="261"/>
      <c r="V41" s="261"/>
      <c r="W41" s="261"/>
      <c r="X41" s="261"/>
      <c r="Y41" s="261"/>
      <c r="Z41" s="261"/>
      <c r="AA41" s="261"/>
      <c r="AB41" s="261"/>
      <c r="AC41" s="261"/>
      <c r="AD41" s="261"/>
      <c r="AE41" s="261"/>
      <c r="AF41" s="261"/>
      <c r="AG41" s="261"/>
      <c r="AH41" s="261"/>
      <c r="AI41" s="261"/>
      <c r="AJ41" s="263"/>
      <c r="AK41" s="263"/>
      <c r="AL41" s="263"/>
      <c r="AM41" s="263"/>
      <c r="AN41" s="263"/>
      <c r="AO41" s="263"/>
      <c r="AP41" s="263"/>
      <c r="AQ41" s="263"/>
      <c r="AR41" s="263"/>
      <c r="AS41" s="263"/>
      <c r="AT41" s="263"/>
      <c r="AU41" s="263"/>
      <c r="AV41" s="263"/>
      <c r="AW41" s="263"/>
      <c r="AX41" s="263"/>
      <c r="AY41" s="262"/>
    </row>
    <row r="42" spans="2:50" ht="16.5" customHeight="1">
      <c r="B42" s="248"/>
      <c r="C42" s="252"/>
      <c r="D42" s="258"/>
      <c r="E42" s="256"/>
      <c r="F42" s="256"/>
      <c r="G42" s="256"/>
      <c r="H42" s="256"/>
      <c r="I42" s="256"/>
      <c r="J42" s="256"/>
      <c r="K42" s="256"/>
      <c r="L42" s="256"/>
      <c r="M42" s="256"/>
      <c r="N42" s="256"/>
      <c r="O42" s="256"/>
      <c r="P42" s="256"/>
      <c r="Q42" s="256"/>
      <c r="R42" s="259"/>
      <c r="S42" s="256"/>
      <c r="T42" s="264"/>
      <c r="U42" s="264"/>
      <c r="V42" s="264"/>
      <c r="W42" s="264"/>
      <c r="X42" s="264"/>
      <c r="Y42" s="264"/>
      <c r="Z42" s="264"/>
      <c r="AA42" s="264"/>
      <c r="AB42" s="264"/>
      <c r="AC42" s="264"/>
      <c r="AD42" s="264"/>
      <c r="AE42" s="264"/>
      <c r="AF42" s="264"/>
      <c r="AG42" s="264"/>
      <c r="AH42" s="264"/>
      <c r="AI42" s="264"/>
      <c r="AJ42" s="263"/>
      <c r="AK42" s="263"/>
      <c r="AL42" s="263"/>
      <c r="AM42" s="263"/>
      <c r="AN42" s="263"/>
      <c r="AO42" s="263"/>
      <c r="AP42" s="263"/>
      <c r="AQ42" s="263"/>
      <c r="AR42" s="263"/>
      <c r="AS42" s="263"/>
      <c r="AT42" s="263"/>
      <c r="AU42" s="263"/>
      <c r="AV42" s="263"/>
      <c r="AW42" s="263"/>
      <c r="AX42" s="263"/>
    </row>
    <row r="43" spans="2:51" ht="16.5" customHeight="1">
      <c r="B43" s="246"/>
      <c r="C43" s="252"/>
      <c r="D43" s="258"/>
      <c r="E43" s="256"/>
      <c r="F43" s="256"/>
      <c r="G43" s="256"/>
      <c r="H43" s="256"/>
      <c r="I43" s="256"/>
      <c r="J43" s="256"/>
      <c r="K43" s="256"/>
      <c r="L43" s="256"/>
      <c r="M43" s="256"/>
      <c r="N43" s="256"/>
      <c r="O43" s="256"/>
      <c r="P43" s="256"/>
      <c r="Q43" s="256"/>
      <c r="R43" s="259"/>
      <c r="S43" s="256"/>
      <c r="T43" s="256"/>
      <c r="U43" s="264"/>
      <c r="V43" s="264"/>
      <c r="W43" s="264"/>
      <c r="X43" s="264"/>
      <c r="Y43" s="264"/>
      <c r="Z43" s="264"/>
      <c r="AA43" s="264"/>
      <c r="AB43" s="264"/>
      <c r="AC43" s="264"/>
      <c r="AD43" s="264"/>
      <c r="AE43" s="264"/>
      <c r="AF43" s="264"/>
      <c r="AG43" s="264"/>
      <c r="AH43" s="264"/>
      <c r="AI43" s="264"/>
      <c r="AJ43" s="264"/>
      <c r="AK43" s="263"/>
      <c r="AL43" s="263"/>
      <c r="AM43" s="263"/>
      <c r="AN43" s="263"/>
      <c r="AO43" s="263"/>
      <c r="AP43" s="263"/>
      <c r="AQ43" s="263"/>
      <c r="AR43" s="263"/>
      <c r="AS43" s="263"/>
      <c r="AT43" s="263"/>
      <c r="AU43" s="263"/>
      <c r="AV43" s="263"/>
      <c r="AW43" s="263"/>
      <c r="AX43" s="263"/>
      <c r="AY43" s="263"/>
    </row>
    <row r="44" spans="2:37" ht="16.5" customHeight="1">
      <c r="B44" s="248"/>
      <c r="C44" s="252"/>
      <c r="D44" s="258"/>
      <c r="E44" s="256"/>
      <c r="F44" s="256"/>
      <c r="G44" s="256"/>
      <c r="H44" s="256"/>
      <c r="I44" s="256"/>
      <c r="J44" s="256"/>
      <c r="K44" s="256"/>
      <c r="L44" s="256"/>
      <c r="M44" s="256"/>
      <c r="N44" s="256"/>
      <c r="O44" s="256"/>
      <c r="P44" s="256"/>
      <c r="Q44" s="256"/>
      <c r="R44" s="259"/>
      <c r="S44" s="256"/>
      <c r="T44" s="256"/>
      <c r="U44" s="906" t="s">
        <v>393</v>
      </c>
      <c r="V44" s="907"/>
      <c r="W44" s="907"/>
      <c r="X44" s="907"/>
      <c r="Y44" s="907"/>
      <c r="Z44" s="907"/>
      <c r="AA44" s="907"/>
      <c r="AB44" s="265"/>
      <c r="AC44" s="266"/>
      <c r="AD44" s="266"/>
      <c r="AE44" s="266"/>
      <c r="AF44" s="266"/>
      <c r="AG44" s="266"/>
      <c r="AH44" s="267"/>
      <c r="AJ44" s="246"/>
      <c r="AK44" s="238"/>
    </row>
    <row r="45" spans="2:37" ht="16.5" customHeight="1">
      <c r="B45" s="246"/>
      <c r="C45" s="252"/>
      <c r="D45" s="258"/>
      <c r="E45" s="256"/>
      <c r="F45" s="256"/>
      <c r="G45" s="256"/>
      <c r="H45" s="256"/>
      <c r="I45" s="256"/>
      <c r="J45" s="256"/>
      <c r="K45" s="256"/>
      <c r="L45" s="256"/>
      <c r="M45" s="256"/>
      <c r="N45" s="256"/>
      <c r="O45" s="256"/>
      <c r="P45" s="256"/>
      <c r="Q45" s="256"/>
      <c r="R45" s="259"/>
      <c r="S45" s="256"/>
      <c r="T45" s="256"/>
      <c r="U45" s="900" t="s">
        <v>481</v>
      </c>
      <c r="V45" s="901"/>
      <c r="W45" s="901"/>
      <c r="X45" s="901"/>
      <c r="Y45" s="901"/>
      <c r="Z45" s="901"/>
      <c r="AA45" s="901"/>
      <c r="AB45" s="901"/>
      <c r="AC45" s="901"/>
      <c r="AD45" s="901"/>
      <c r="AE45" s="901"/>
      <c r="AF45" s="901"/>
      <c r="AG45" s="901"/>
      <c r="AH45" s="902"/>
      <c r="AJ45" s="246"/>
      <c r="AK45" s="238"/>
    </row>
    <row r="46" spans="2:37" ht="16.5" customHeight="1">
      <c r="B46" s="248"/>
      <c r="C46" s="252"/>
      <c r="D46" s="258"/>
      <c r="E46" s="256"/>
      <c r="F46" s="256"/>
      <c r="G46" s="256"/>
      <c r="H46" s="256"/>
      <c r="I46" s="256"/>
      <c r="J46" s="256"/>
      <c r="K46" s="256"/>
      <c r="L46" s="256"/>
      <c r="M46" s="256"/>
      <c r="N46" s="256"/>
      <c r="O46" s="256"/>
      <c r="P46" s="256"/>
      <c r="Q46" s="256"/>
      <c r="R46" s="259"/>
      <c r="S46" s="256"/>
      <c r="T46" s="256"/>
      <c r="U46" s="903" t="s">
        <v>482</v>
      </c>
      <c r="V46" s="904"/>
      <c r="W46" s="904"/>
      <c r="X46" s="904"/>
      <c r="Y46" s="904"/>
      <c r="Z46" s="904"/>
      <c r="AA46" s="904"/>
      <c r="AB46" s="904"/>
      <c r="AC46" s="904"/>
      <c r="AD46" s="904"/>
      <c r="AE46" s="904"/>
      <c r="AF46" s="904"/>
      <c r="AG46" s="904"/>
      <c r="AH46" s="905"/>
      <c r="AJ46" s="246"/>
      <c r="AK46" s="238"/>
    </row>
    <row r="47" spans="2:37" ht="16.5" customHeight="1">
      <c r="B47" s="246"/>
      <c r="C47" s="252"/>
      <c r="D47" s="268"/>
      <c r="E47" s="269"/>
      <c r="F47" s="269"/>
      <c r="G47" s="270"/>
      <c r="H47" s="270"/>
      <c r="I47" s="270"/>
      <c r="J47" s="270"/>
      <c r="K47" s="270"/>
      <c r="L47" s="270"/>
      <c r="M47" s="270"/>
      <c r="N47" s="270"/>
      <c r="O47" s="270"/>
      <c r="P47" s="270"/>
      <c r="Q47" s="270"/>
      <c r="R47" s="271"/>
      <c r="S47" s="278"/>
      <c r="T47" s="256"/>
      <c r="U47" s="897" t="s">
        <v>483</v>
      </c>
      <c r="V47" s="898"/>
      <c r="W47" s="898"/>
      <c r="X47" s="898"/>
      <c r="Y47" s="898"/>
      <c r="Z47" s="898"/>
      <c r="AA47" s="898"/>
      <c r="AB47" s="898"/>
      <c r="AC47" s="898"/>
      <c r="AD47" s="898"/>
      <c r="AE47" s="898"/>
      <c r="AF47" s="898"/>
      <c r="AG47" s="898"/>
      <c r="AH47" s="899"/>
      <c r="AJ47" s="246"/>
      <c r="AK47" s="238"/>
    </row>
    <row r="48" spans="2:37" ht="14.25">
      <c r="B48" s="249"/>
      <c r="C48" s="240"/>
      <c r="D48" s="238"/>
      <c r="E48" s="272"/>
      <c r="F48" s="272"/>
      <c r="G48" s="272"/>
      <c r="H48" s="272"/>
      <c r="I48" s="272"/>
      <c r="J48" s="272"/>
      <c r="K48" s="272"/>
      <c r="L48" s="272"/>
      <c r="M48" s="272"/>
      <c r="N48" s="272"/>
      <c r="O48" s="272"/>
      <c r="P48" s="272"/>
      <c r="Q48" s="272"/>
      <c r="R48" s="272"/>
      <c r="S48" s="272"/>
      <c r="T48" s="272"/>
      <c r="U48" s="272"/>
      <c r="V48" s="238"/>
      <c r="W48" s="273"/>
      <c r="X48" s="273"/>
      <c r="Y48" s="273"/>
      <c r="Z48" s="273"/>
      <c r="AA48" s="273"/>
      <c r="AB48" s="273"/>
      <c r="AC48" s="273"/>
      <c r="AD48" s="273"/>
      <c r="AE48" s="273"/>
      <c r="AF48" s="273"/>
      <c r="AG48" s="273"/>
      <c r="AH48" s="273"/>
      <c r="AI48" s="273"/>
      <c r="AJ48" s="238"/>
      <c r="AK48" s="238"/>
    </row>
    <row r="49" spans="2:37" ht="14.25">
      <c r="B49" s="274"/>
      <c r="C49" s="272"/>
      <c r="D49" s="273"/>
      <c r="E49" s="273"/>
      <c r="F49" s="273"/>
      <c r="G49" s="273"/>
      <c r="H49" s="273"/>
      <c r="I49" s="273"/>
      <c r="J49" s="273"/>
      <c r="K49" s="273"/>
      <c r="L49" s="273"/>
      <c r="M49" s="273"/>
      <c r="N49" s="273"/>
      <c r="O49" s="273"/>
      <c r="P49" s="273"/>
      <c r="Q49" s="273"/>
      <c r="R49" s="273"/>
      <c r="S49" s="273"/>
      <c r="T49" s="273"/>
      <c r="U49" s="273"/>
      <c r="V49" s="273"/>
      <c r="W49" s="273"/>
      <c r="X49" s="273"/>
      <c r="Y49" s="273"/>
      <c r="Z49" s="238"/>
      <c r="AA49" s="238"/>
      <c r="AB49" s="238"/>
      <c r="AC49" s="238"/>
      <c r="AD49" s="238"/>
      <c r="AE49" s="238"/>
      <c r="AF49" s="238"/>
      <c r="AG49" s="238"/>
      <c r="AH49" s="238"/>
      <c r="AI49" s="238"/>
      <c r="AJ49" s="238"/>
      <c r="AK49" s="238"/>
    </row>
    <row r="50" spans="2:24" ht="14.25">
      <c r="B50" s="260"/>
      <c r="C50" s="275"/>
      <c r="D50" s="260"/>
      <c r="E50" s="276"/>
      <c r="F50" s="260"/>
      <c r="G50" s="260"/>
      <c r="H50" s="260"/>
      <c r="I50" s="260"/>
      <c r="J50" s="260"/>
      <c r="K50" s="260"/>
      <c r="L50" s="260"/>
      <c r="M50" s="260"/>
      <c r="N50" s="260"/>
      <c r="O50" s="260"/>
      <c r="P50" s="260"/>
      <c r="Q50" s="260"/>
      <c r="R50" s="260"/>
      <c r="S50" s="260"/>
      <c r="T50" s="260"/>
      <c r="U50" s="260"/>
      <c r="V50" s="260"/>
      <c r="W50" s="260"/>
      <c r="X50" s="260"/>
    </row>
    <row r="51" spans="2:24" ht="14.25">
      <c r="B51" s="260"/>
      <c r="C51" s="275"/>
      <c r="D51" s="260"/>
      <c r="E51" s="276"/>
      <c r="F51" s="260"/>
      <c r="G51" s="260"/>
      <c r="H51" s="260"/>
      <c r="I51" s="260"/>
      <c r="J51" s="260"/>
      <c r="K51" s="260"/>
      <c r="L51" s="260"/>
      <c r="M51" s="260"/>
      <c r="N51" s="260"/>
      <c r="O51" s="260"/>
      <c r="P51" s="260"/>
      <c r="Q51" s="260"/>
      <c r="R51" s="260"/>
      <c r="S51" s="260"/>
      <c r="T51" s="260"/>
      <c r="U51" s="260"/>
      <c r="V51" s="260"/>
      <c r="W51" s="260"/>
      <c r="X51" s="260"/>
    </row>
  </sheetData>
  <sheetProtection/>
  <mergeCells count="19">
    <mergeCell ref="C5:AH5"/>
    <mergeCell ref="D27:N27"/>
    <mergeCell ref="D18:AH20"/>
    <mergeCell ref="D23:AI23"/>
    <mergeCell ref="D24:AI24"/>
    <mergeCell ref="D25:AI25"/>
    <mergeCell ref="B21:AI21"/>
    <mergeCell ref="C11:AH11"/>
    <mergeCell ref="D22:N22"/>
    <mergeCell ref="C13:AH13"/>
    <mergeCell ref="C12:AH12"/>
    <mergeCell ref="C15:AH15"/>
    <mergeCell ref="B26:AI26"/>
    <mergeCell ref="U47:AH47"/>
    <mergeCell ref="U45:AH45"/>
    <mergeCell ref="U46:AH46"/>
    <mergeCell ref="U44:AA44"/>
    <mergeCell ref="D28:AH35"/>
    <mergeCell ref="D17:N17"/>
  </mergeCells>
  <printOptions horizontalCentered="1"/>
  <pageMargins left="0" right="0" top="0.7874015748031497" bottom="0"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FF00"/>
  </sheetPr>
  <dimension ref="B3:AC53"/>
  <sheetViews>
    <sheetView showGridLines="0" view="pageBreakPreview" zoomScaleSheetLayoutView="100" zoomScalePageLayoutView="0" workbookViewId="0" topLeftCell="A29">
      <selection activeCell="B46" sqref="B46"/>
    </sheetView>
  </sheetViews>
  <sheetFormatPr defaultColWidth="3.875" defaultRowHeight="16.5" customHeight="1"/>
  <cols>
    <col min="1" max="16384" width="3.875" style="229" customWidth="1"/>
  </cols>
  <sheetData>
    <row r="2" ht="13.5"/>
    <row r="3" spans="2:26" ht="16.5" customHeight="1">
      <c r="B3" s="920" t="s">
        <v>484</v>
      </c>
      <c r="C3" s="920"/>
      <c r="D3" s="920"/>
      <c r="E3" s="920"/>
      <c r="F3" s="920"/>
      <c r="G3" s="920"/>
      <c r="H3" s="920"/>
      <c r="I3" s="920"/>
      <c r="J3" s="920"/>
      <c r="K3" s="920"/>
      <c r="L3" s="920"/>
      <c r="M3" s="920"/>
      <c r="N3" s="920"/>
      <c r="O3" s="920"/>
      <c r="P3" s="920"/>
      <c r="Q3" s="920"/>
      <c r="R3" s="920"/>
      <c r="S3" s="920"/>
      <c r="T3" s="920"/>
      <c r="U3" s="920"/>
      <c r="V3" s="920"/>
      <c r="W3" s="920"/>
      <c r="X3" s="920"/>
      <c r="Y3" s="920"/>
      <c r="Z3" s="920"/>
    </row>
    <row r="4" spans="2:26" ht="16.5" customHeight="1">
      <c r="B4" s="920" t="s">
        <v>432</v>
      </c>
      <c r="C4" s="920"/>
      <c r="D4" s="920"/>
      <c r="E4" s="920"/>
      <c r="F4" s="920"/>
      <c r="G4" s="920"/>
      <c r="H4" s="920"/>
      <c r="I4" s="920"/>
      <c r="J4" s="920"/>
      <c r="K4" s="920"/>
      <c r="L4" s="920"/>
      <c r="M4" s="920"/>
      <c r="N4" s="920"/>
      <c r="O4" s="920"/>
      <c r="P4" s="920"/>
      <c r="Q4" s="920"/>
      <c r="R4" s="920"/>
      <c r="S4" s="920"/>
      <c r="T4" s="920"/>
      <c r="U4" s="920"/>
      <c r="V4" s="920"/>
      <c r="W4" s="920"/>
      <c r="X4" s="920"/>
      <c r="Y4" s="920"/>
      <c r="Z4" s="920"/>
    </row>
    <row r="5" spans="2:26" ht="14.25">
      <c r="B5" s="233"/>
      <c r="C5" s="233"/>
      <c r="D5" s="233"/>
      <c r="E5" s="233"/>
      <c r="F5" s="233"/>
      <c r="G5" s="233"/>
      <c r="H5" s="233"/>
      <c r="I5" s="233"/>
      <c r="J5" s="233"/>
      <c r="K5" s="233"/>
      <c r="L5" s="233"/>
      <c r="M5" s="233"/>
      <c r="N5" s="233"/>
      <c r="O5" s="233"/>
      <c r="P5" s="233"/>
      <c r="Q5" s="233"/>
      <c r="R5" s="233"/>
      <c r="S5" s="233"/>
      <c r="T5" s="233"/>
      <c r="U5" s="233"/>
      <c r="V5" s="233"/>
      <c r="W5" s="233"/>
      <c r="X5" s="233"/>
      <c r="Y5" s="233"/>
      <c r="Z5" s="233"/>
    </row>
    <row r="6" ht="13.5"/>
    <row r="7" spans="11:26" ht="13.5">
      <c r="K7" s="921" t="s">
        <v>399</v>
      </c>
      <c r="L7" s="921"/>
      <c r="M7" s="921"/>
      <c r="N7" s="921"/>
      <c r="O7" s="921"/>
      <c r="P7" s="921"/>
      <c r="Q7" s="921"/>
      <c r="R7" s="921"/>
      <c r="S7" s="921"/>
      <c r="T7" s="921"/>
      <c r="U7" s="921"/>
      <c r="V7" s="921"/>
      <c r="W7" s="921"/>
      <c r="X7" s="921"/>
      <c r="Y7" s="921"/>
      <c r="Z7" s="921"/>
    </row>
    <row r="8" spans="11:26" ht="13.5">
      <c r="K8" s="921" t="s">
        <v>400</v>
      </c>
      <c r="L8" s="921"/>
      <c r="M8" s="921"/>
      <c r="N8" s="921"/>
      <c r="O8" s="921"/>
      <c r="P8" s="921"/>
      <c r="Q8" s="921"/>
      <c r="R8" s="921"/>
      <c r="S8" s="921"/>
      <c r="T8" s="921"/>
      <c r="U8" s="921"/>
      <c r="V8" s="921"/>
      <c r="W8" s="921"/>
      <c r="X8" s="921"/>
      <c r="Y8" s="921"/>
      <c r="Z8" s="921"/>
    </row>
    <row r="9" spans="11:26" ht="13.5">
      <c r="K9" s="234"/>
      <c r="L9" s="234"/>
      <c r="M9" s="234"/>
      <c r="N9" s="234"/>
      <c r="O9" s="234"/>
      <c r="P9" s="234"/>
      <c r="Q9" s="234"/>
      <c r="R9" s="234"/>
      <c r="S9" s="234"/>
      <c r="T9" s="234"/>
      <c r="U9" s="234"/>
      <c r="V9" s="234"/>
      <c r="W9" s="234"/>
      <c r="X9" s="234"/>
      <c r="Y9" s="234"/>
      <c r="Z9" s="234"/>
    </row>
    <row r="10" ht="13.5"/>
    <row r="11" ht="16.5" customHeight="1">
      <c r="B11" s="229" t="s">
        <v>433</v>
      </c>
    </row>
    <row r="12" ht="16.5" customHeight="1">
      <c r="B12" s="229" t="s">
        <v>0</v>
      </c>
    </row>
    <row r="13" ht="16.5" customHeight="1">
      <c r="B13" s="229" t="s">
        <v>1</v>
      </c>
    </row>
    <row r="15" ht="16.5" customHeight="1">
      <c r="B15" s="229" t="s">
        <v>2</v>
      </c>
    </row>
    <row r="16" ht="16.5" customHeight="1">
      <c r="B16" s="229" t="s">
        <v>3</v>
      </c>
    </row>
    <row r="17" ht="16.5" customHeight="1">
      <c r="B17" s="229" t="s">
        <v>4</v>
      </c>
    </row>
    <row r="18" ht="16.5" customHeight="1">
      <c r="B18" s="229" t="s">
        <v>5</v>
      </c>
    </row>
    <row r="19" ht="16.5" customHeight="1">
      <c r="B19" s="229" t="s">
        <v>6</v>
      </c>
    </row>
    <row r="21" ht="16.5" customHeight="1">
      <c r="B21" s="229" t="s">
        <v>7</v>
      </c>
    </row>
    <row r="22" ht="16.5" customHeight="1">
      <c r="B22" s="229" t="s">
        <v>8</v>
      </c>
    </row>
    <row r="23" ht="16.5" customHeight="1">
      <c r="B23" s="229" t="s">
        <v>9</v>
      </c>
    </row>
    <row r="24" ht="16.5" customHeight="1">
      <c r="B24" s="229" t="s">
        <v>10</v>
      </c>
    </row>
    <row r="25" ht="16.5" customHeight="1">
      <c r="B25" s="229" t="s">
        <v>11</v>
      </c>
    </row>
    <row r="26" ht="16.5" customHeight="1">
      <c r="B26" s="229" t="s">
        <v>12</v>
      </c>
    </row>
    <row r="27" ht="16.5" customHeight="1">
      <c r="B27" s="229" t="s">
        <v>13</v>
      </c>
    </row>
    <row r="29" ht="16.5" customHeight="1">
      <c r="B29" s="229" t="s">
        <v>14</v>
      </c>
    </row>
    <row r="30" ht="16.5" customHeight="1">
      <c r="B30" s="229" t="s">
        <v>15</v>
      </c>
    </row>
    <row r="31" ht="16.5" customHeight="1">
      <c r="B31" s="229" t="s">
        <v>16</v>
      </c>
    </row>
    <row r="32" ht="16.5" customHeight="1">
      <c r="B32" s="229" t="s">
        <v>17</v>
      </c>
    </row>
    <row r="33" ht="16.5" customHeight="1">
      <c r="B33" s="229" t="s">
        <v>18</v>
      </c>
    </row>
    <row r="34" ht="16.5" customHeight="1">
      <c r="B34" s="229" t="s">
        <v>19</v>
      </c>
    </row>
    <row r="35" ht="16.5" customHeight="1">
      <c r="B35" s="229" t="s">
        <v>20</v>
      </c>
    </row>
    <row r="36" ht="16.5" customHeight="1">
      <c r="B36" s="229" t="s">
        <v>21</v>
      </c>
    </row>
    <row r="38" ht="16.5" customHeight="1">
      <c r="B38" s="229" t="s">
        <v>22</v>
      </c>
    </row>
    <row r="39" ht="16.5" customHeight="1">
      <c r="B39" s="229" t="s">
        <v>23</v>
      </c>
    </row>
    <row r="40" ht="16.5" customHeight="1">
      <c r="B40" s="229" t="s">
        <v>24</v>
      </c>
    </row>
    <row r="41" ht="16.5" customHeight="1">
      <c r="B41" s="229" t="s">
        <v>25</v>
      </c>
    </row>
    <row r="42" ht="16.5" customHeight="1">
      <c r="B42" s="229" t="s">
        <v>26</v>
      </c>
    </row>
    <row r="43" ht="16.5" customHeight="1">
      <c r="B43" s="229" t="s">
        <v>27</v>
      </c>
    </row>
    <row r="44" ht="16.5" customHeight="1">
      <c r="B44" s="229" t="s">
        <v>28</v>
      </c>
    </row>
    <row r="46" spans="2:28" ht="16.5" customHeight="1">
      <c r="B46" s="230"/>
      <c r="C46" s="230"/>
      <c r="D46" s="230"/>
      <c r="E46" s="230"/>
      <c r="F46" s="230"/>
      <c r="G46" s="230"/>
      <c r="H46" s="230"/>
      <c r="I46" s="230"/>
      <c r="J46" s="230"/>
      <c r="K46" s="231"/>
      <c r="L46" s="231"/>
      <c r="M46" s="231"/>
      <c r="N46" s="231"/>
      <c r="O46" s="231"/>
      <c r="P46" s="231"/>
      <c r="Q46" s="231"/>
      <c r="R46" s="231"/>
      <c r="S46" s="231"/>
      <c r="T46" s="231"/>
      <c r="U46" s="231"/>
      <c r="V46" s="231"/>
      <c r="W46" s="231"/>
      <c r="X46" s="231"/>
      <c r="Y46" s="231"/>
      <c r="Z46" s="232"/>
      <c r="AA46" s="232"/>
      <c r="AB46" s="232"/>
    </row>
    <row r="47" spans="11:28" ht="17.25" customHeight="1">
      <c r="K47" s="232"/>
      <c r="L47" s="232"/>
      <c r="M47" s="232"/>
      <c r="N47" s="911" t="s">
        <v>29</v>
      </c>
      <c r="O47" s="912"/>
      <c r="P47" s="912"/>
      <c r="Q47" s="912"/>
      <c r="R47" s="912"/>
      <c r="S47" s="912"/>
      <c r="T47" s="912"/>
      <c r="U47" s="912"/>
      <c r="V47" s="912"/>
      <c r="W47" s="912"/>
      <c r="X47" s="912"/>
      <c r="Y47" s="913"/>
      <c r="Z47" s="232"/>
      <c r="AA47" s="232"/>
      <c r="AB47" s="232"/>
    </row>
    <row r="48" spans="11:28" ht="17.25" customHeight="1">
      <c r="K48" s="232"/>
      <c r="L48" s="232"/>
      <c r="M48" s="232"/>
      <c r="N48" s="914" t="s">
        <v>523</v>
      </c>
      <c r="O48" s="915"/>
      <c r="P48" s="915"/>
      <c r="Q48" s="915"/>
      <c r="R48" s="915"/>
      <c r="S48" s="915"/>
      <c r="T48" s="915"/>
      <c r="U48" s="915"/>
      <c r="V48" s="915"/>
      <c r="W48" s="915"/>
      <c r="X48" s="915"/>
      <c r="Y48" s="916"/>
      <c r="Z48" s="232"/>
      <c r="AA48" s="232"/>
      <c r="AB48" s="232"/>
    </row>
    <row r="49" spans="11:28" ht="17.25" customHeight="1">
      <c r="K49" s="232"/>
      <c r="L49" s="232"/>
      <c r="M49" s="232"/>
      <c r="N49" s="914" t="s">
        <v>524</v>
      </c>
      <c r="O49" s="915"/>
      <c r="P49" s="915"/>
      <c r="Q49" s="915"/>
      <c r="R49" s="915"/>
      <c r="S49" s="915"/>
      <c r="T49" s="915"/>
      <c r="U49" s="915"/>
      <c r="V49" s="915"/>
      <c r="W49" s="915"/>
      <c r="X49" s="915"/>
      <c r="Y49" s="916"/>
      <c r="Z49" s="232"/>
      <c r="AA49" s="232"/>
      <c r="AB49" s="232"/>
    </row>
    <row r="50" spans="11:28" ht="17.25" customHeight="1">
      <c r="K50" s="232"/>
      <c r="L50" s="232"/>
      <c r="M50" s="232"/>
      <c r="N50" s="917" t="s">
        <v>525</v>
      </c>
      <c r="O50" s="918"/>
      <c r="P50" s="918"/>
      <c r="Q50" s="918"/>
      <c r="R50" s="918"/>
      <c r="S50" s="918"/>
      <c r="T50" s="918"/>
      <c r="U50" s="918"/>
      <c r="V50" s="918"/>
      <c r="W50" s="918"/>
      <c r="X50" s="918"/>
      <c r="Y50" s="919"/>
      <c r="Z50" s="232"/>
      <c r="AA50" s="232"/>
      <c r="AB50" s="232"/>
    </row>
    <row r="51" spans="11:28" ht="13.5">
      <c r="K51" s="232"/>
      <c r="L51" s="232"/>
      <c r="M51" s="232"/>
      <c r="N51" s="232"/>
      <c r="O51" s="232"/>
      <c r="P51" s="232"/>
      <c r="Q51" s="232"/>
      <c r="R51" s="232"/>
      <c r="S51" s="232"/>
      <c r="T51" s="232"/>
      <c r="U51" s="232"/>
      <c r="V51" s="232"/>
      <c r="W51" s="232"/>
      <c r="X51" s="232"/>
      <c r="Y51" s="232"/>
      <c r="Z51" s="232"/>
      <c r="AA51" s="232"/>
      <c r="AB51" s="232"/>
    </row>
    <row r="52" spans="11:29" ht="16.5" customHeight="1">
      <c r="K52" s="232"/>
      <c r="L52" s="232"/>
      <c r="M52" s="232"/>
      <c r="N52" s="232"/>
      <c r="O52" s="232"/>
      <c r="P52" s="232"/>
      <c r="Q52" s="232"/>
      <c r="R52" s="232"/>
      <c r="S52" s="232"/>
      <c r="T52" s="232"/>
      <c r="U52" s="232"/>
      <c r="V52" s="232"/>
      <c r="W52" s="232"/>
      <c r="X52" s="232"/>
      <c r="Y52" s="232"/>
      <c r="Z52" s="232"/>
      <c r="AA52" s="232"/>
      <c r="AB52" s="232"/>
      <c r="AC52" s="232"/>
    </row>
    <row r="53" spans="11:29" ht="16.5" customHeight="1">
      <c r="K53" s="232"/>
      <c r="L53" s="232"/>
      <c r="M53" s="232"/>
      <c r="N53" s="232"/>
      <c r="O53" s="232"/>
      <c r="P53" s="232"/>
      <c r="Q53" s="232"/>
      <c r="R53" s="232"/>
      <c r="S53" s="232"/>
      <c r="T53" s="232"/>
      <c r="U53" s="232"/>
      <c r="V53" s="232"/>
      <c r="W53" s="232"/>
      <c r="X53" s="232"/>
      <c r="Y53" s="232"/>
      <c r="Z53" s="232"/>
      <c r="AA53" s="232"/>
      <c r="AB53" s="232"/>
      <c r="AC53" s="232"/>
    </row>
  </sheetData>
  <sheetProtection/>
  <mergeCells count="8">
    <mergeCell ref="N47:Y47"/>
    <mergeCell ref="N48:Y48"/>
    <mergeCell ref="N50:Y50"/>
    <mergeCell ref="B3:Z3"/>
    <mergeCell ref="K8:Z8"/>
    <mergeCell ref="K7:Z7"/>
    <mergeCell ref="B4:Z4"/>
    <mergeCell ref="N49:Y49"/>
  </mergeCells>
  <printOptions horizontalCentered="1"/>
  <pageMargins left="0" right="0" top="0.3937007874015748"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Toshiaki Anbo</dc:creator>
  <cp:keywords/>
  <dc:description/>
  <cp:lastModifiedBy>榊　文香</cp:lastModifiedBy>
  <cp:lastPrinted>2024-05-27T23:49:36Z</cp:lastPrinted>
  <dcterms:created xsi:type="dcterms:W3CDTF">2003-12-01T03:34:35Z</dcterms:created>
  <dcterms:modified xsi:type="dcterms:W3CDTF">2024-06-14T06:05:58Z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