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60" tabRatio="782" activeTab="0"/>
  </bookViews>
  <sheets>
    <sheet name="開催要項" sheetId="1" r:id="rId1"/>
    <sheet name="流れ" sheetId="2" r:id="rId2"/>
    <sheet name="チーム基本情報" sheetId="3" r:id="rId3"/>
    <sheet name="スタッフ選手情報" sheetId="4" r:id="rId4"/>
    <sheet name="エントリー変更情報" sheetId="5" r:id="rId5"/>
    <sheet name="参加申込書" sheetId="6" r:id="rId6"/>
    <sheet name="エントリー変更用紙" sheetId="7" r:id="rId7"/>
  </sheets>
  <definedNames>
    <definedName name="_xlnm.Print_Area" localSheetId="4">'エントリー変更情報'!$A$1:$X$60</definedName>
    <definedName name="_xlnm.Print_Area" localSheetId="6">'エントリー変更用紙'!$B$2:$AE$58</definedName>
    <definedName name="_xlnm.Print_Area" localSheetId="3">'スタッフ選手情報'!$A$1:$W$43</definedName>
    <definedName name="_xlnm.Print_Area" localSheetId="2">'チーム基本情報'!$A$1:$R$39</definedName>
    <definedName name="_xlnm.Print_Area" localSheetId="0">'開催要項'!$B$2:$AQ$126</definedName>
    <definedName name="_xlnm.Print_Area" localSheetId="5">'参加申込書'!$B$2:$AE$59</definedName>
    <definedName name="_xlnm.Print_Area" localSheetId="1">'流れ'!$B$2:$K$48</definedName>
  </definedNames>
  <calcPr fullCalcOnLoad="1"/>
</workbook>
</file>

<file path=xl/sharedStrings.xml><?xml version="1.0" encoding="utf-8"?>
<sst xmlns="http://schemas.openxmlformats.org/spreadsheetml/2006/main" count="824" uniqueCount="489">
  <si>
    <r>
      <t>青 森</t>
    </r>
    <r>
      <rPr>
        <sz val="11"/>
        <rFont val="ＭＳ Ｐゴシック"/>
        <family val="3"/>
      </rPr>
      <t xml:space="preserve"> </t>
    </r>
    <r>
      <rPr>
        <sz val="11"/>
        <rFont val="ＭＳ Ｐゴシック"/>
        <family val="3"/>
      </rPr>
      <t>県</t>
    </r>
  </si>
  <si>
    <t>岩 手 県</t>
  </si>
  <si>
    <t>秋 田 県</t>
  </si>
  <si>
    <t>山 形 県</t>
  </si>
  <si>
    <t>宮 城 県</t>
  </si>
  <si>
    <t>福 島 県</t>
  </si>
  <si>
    <t>（もし、必要であれば記入して下さい。）</t>
  </si>
  <si>
    <r>
      <t>　（ ■＝スペース</t>
    </r>
    <r>
      <rPr>
        <sz val="11"/>
        <rFont val="ＭＳ Ｐゴシック"/>
        <family val="3"/>
      </rPr>
      <t xml:space="preserve"> ）</t>
    </r>
  </si>
  <si>
    <t>を入力下さい。</t>
  </si>
  <si>
    <t>選択して下さい。</t>
  </si>
  <si>
    <r>
      <t>2</t>
    </r>
    <r>
      <rPr>
        <sz val="11"/>
        <rFont val="ＭＳ Ｐゴシック"/>
        <family val="3"/>
      </rPr>
      <t>8</t>
    </r>
  </si>
  <si>
    <r>
      <t>2</t>
    </r>
    <r>
      <rPr>
        <sz val="11"/>
        <rFont val="ＭＳ Ｐゴシック"/>
        <family val="3"/>
      </rPr>
      <t>9</t>
    </r>
  </si>
  <si>
    <r>
      <t>3</t>
    </r>
    <r>
      <rPr>
        <sz val="11"/>
        <rFont val="ＭＳ Ｐゴシック"/>
        <family val="3"/>
      </rPr>
      <t>0</t>
    </r>
  </si>
  <si>
    <r>
      <t>3</t>
    </r>
    <r>
      <rPr>
        <sz val="11"/>
        <rFont val="ＭＳ Ｐゴシック"/>
        <family val="3"/>
      </rPr>
      <t>1</t>
    </r>
  </si>
  <si>
    <r>
      <t>3</t>
    </r>
    <r>
      <rPr>
        <sz val="11"/>
        <rFont val="ＭＳ Ｐゴシック"/>
        <family val="3"/>
      </rPr>
      <t>2</t>
    </r>
  </si>
  <si>
    <r>
      <t>3</t>
    </r>
    <r>
      <rPr>
        <sz val="11"/>
        <rFont val="ＭＳ Ｐゴシック"/>
        <family val="3"/>
      </rPr>
      <t>3</t>
    </r>
  </si>
  <si>
    <t>を入れて下さい。</t>
  </si>
  <si>
    <t>文字の間に、全角ｽﾍﾟｰｽ</t>
  </si>
  <si>
    <t xml:space="preserve"> →○○○</t>
  </si>
  <si>
    <r>
      <t xml:space="preserve"> →○</t>
    </r>
    <r>
      <rPr>
        <u val="single"/>
        <sz val="11"/>
        <rFont val="ＭＳ Ｐゴシック"/>
        <family val="3"/>
      </rPr>
      <t>　</t>
    </r>
    <r>
      <rPr>
        <sz val="11"/>
        <rFont val="ＭＳ Ｐゴシック"/>
        <family val="3"/>
      </rPr>
      <t>○</t>
    </r>
  </si>
  <si>
    <t>参加申込書へは記入され</t>
  </si>
  <si>
    <t>ませんが､可能な限りご協力</t>
  </si>
  <si>
    <t>　  会議終了後、変更一覧表をお渡し致します。よろしくお願い致します。</t>
  </si>
  <si>
    <t>※ 変更届は、代表者会議前に所定の場所へ提出して下さい。</t>
  </si>
  <si>
    <t>No.</t>
  </si>
  <si>
    <t>アリ</t>
  </si>
  <si>
    <r>
      <t>N</t>
    </r>
    <r>
      <rPr>
        <sz val="11"/>
        <rFont val="ＭＳ Ｐゴシック"/>
        <family val="3"/>
      </rPr>
      <t>o.</t>
    </r>
  </si>
  <si>
    <t>学校名略称（４文字まで）</t>
  </si>
  <si>
    <t>電光掲示板に表示されます。</t>
  </si>
  <si>
    <t>(４文字まで)</t>
  </si>
  <si>
    <t>監　　督                                                                                                                                                                                                                                                        氏　名</t>
  </si>
  <si>
    <t>コ ー チ                                                                                                                                                                                                                                                            氏　名</t>
  </si>
  <si>
    <r>
      <t>コ ー</t>
    </r>
    <r>
      <rPr>
        <sz val="11"/>
        <rFont val="ＭＳ Ｐゴシック"/>
        <family val="3"/>
      </rPr>
      <t xml:space="preserve"> </t>
    </r>
    <r>
      <rPr>
        <sz val="11"/>
        <rFont val="ＭＳ Ｐゴシック"/>
        <family val="3"/>
      </rPr>
      <t>チ</t>
    </r>
  </si>
  <si>
    <t>監　督</t>
  </si>
  <si>
    <t>ｽｺｱｼｰﾄ</t>
  </si>
  <si>
    <t>スコアシートの欄の「コーチ」</t>
  </si>
  <si>
    <t>「Ａコーチ」を選択してください。</t>
  </si>
  <si>
    <t>コーチ</t>
  </si>
  <si>
    <t>Ａコーチ</t>
  </si>
  <si>
    <t>Ａコーチ</t>
  </si>
  <si>
    <t>コーチ</t>
  </si>
  <si>
    <t>Ａコーチ</t>
  </si>
  <si>
    <r>
      <t>コ ー</t>
    </r>
    <r>
      <rPr>
        <sz val="11"/>
        <rFont val="ＭＳ Ｐゴシック"/>
        <family val="3"/>
      </rPr>
      <t xml:space="preserve"> </t>
    </r>
    <r>
      <rPr>
        <sz val="11"/>
        <rFont val="ＭＳ Ｐゴシック"/>
        <family val="3"/>
      </rPr>
      <t>チ</t>
    </r>
  </si>
  <si>
    <t>監　 督</t>
  </si>
  <si>
    <t>■チームの基本情報</t>
  </si>
  <si>
    <t>姓</t>
  </si>
  <si>
    <t>名</t>
  </si>
  <si>
    <t>■大会期間中の連絡先</t>
  </si>
  <si>
    <t>参加区分</t>
  </si>
  <si>
    <t>選択する</t>
  </si>
  <si>
    <t>男子</t>
  </si>
  <si>
    <t>女子</t>
  </si>
  <si>
    <t>１位</t>
  </si>
  <si>
    <t>２位</t>
  </si>
  <si>
    <t>スタッフ・選手情報記入欄</t>
  </si>
  <si>
    <t>●スタッフ情報</t>
  </si>
  <si>
    <t>●選手情報</t>
  </si>
  <si>
    <t>学年</t>
  </si>
  <si>
    <t>身長</t>
  </si>
  <si>
    <t>スタッフ名</t>
  </si>
  <si>
    <t>選手名</t>
  </si>
  <si>
    <t>体重</t>
  </si>
  <si>
    <t>役　職　名</t>
  </si>
  <si>
    <t>男女別</t>
  </si>
  <si>
    <t>県</t>
  </si>
  <si>
    <t>順位</t>
  </si>
  <si>
    <t>学校所在地（郵便番号）</t>
  </si>
  <si>
    <t>学校所在地（住所：1行目）</t>
  </si>
  <si>
    <t>学校所在地（住所：2行目）</t>
  </si>
  <si>
    <t>学校連絡先（TEL）</t>
  </si>
  <si>
    <t>学校連絡先（FAX）</t>
  </si>
  <si>
    <t>携帯電話</t>
  </si>
  <si>
    <t>携帯メール</t>
  </si>
  <si>
    <t>宿舎名</t>
  </si>
  <si>
    <t>宿舎所在地（郵便番号）</t>
  </si>
  <si>
    <t>宿舎所在地（住所）</t>
  </si>
  <si>
    <t>宿舎（電話番号）</t>
  </si>
  <si>
    <t>宿舎（ＦＡＸ）</t>
  </si>
  <si>
    <t>出身中</t>
  </si>
  <si>
    <t>中</t>
  </si>
  <si>
    <t>年</t>
  </si>
  <si>
    <t>所在地</t>
  </si>
  <si>
    <t>学年</t>
  </si>
  <si>
    <t>駅</t>
  </si>
  <si>
    <t>練習コート希望</t>
  </si>
  <si>
    <t>有</t>
  </si>
  <si>
    <t>宿泊関係</t>
  </si>
  <si>
    <t>宿泊先名</t>
  </si>
  <si>
    <t>電話</t>
  </si>
  <si>
    <t>〒</t>
  </si>
  <si>
    <t>に必要事項を入力下さい。</t>
  </si>
  <si>
    <t>■到着日時・練習コート希望</t>
  </si>
  <si>
    <t>月</t>
  </si>
  <si>
    <t>日</t>
  </si>
  <si>
    <t>到着日</t>
  </si>
  <si>
    <t>到着時間</t>
  </si>
  <si>
    <t>到着場所</t>
  </si>
  <si>
    <t>時</t>
  </si>
  <si>
    <t>分</t>
  </si>
  <si>
    <t>体育館</t>
  </si>
  <si>
    <t>宿舎</t>
  </si>
  <si>
    <t>交通機関</t>
  </si>
  <si>
    <t>大型バス</t>
  </si>
  <si>
    <t>自家用車</t>
  </si>
  <si>
    <t>その他</t>
  </si>
  <si>
    <t>（その他</t>
  </si>
  <si>
    <t>（駅   名</t>
  </si>
  <si>
    <t>無</t>
  </si>
  <si>
    <t>■申し込み関係</t>
  </si>
  <si>
    <t>学校長名</t>
  </si>
  <si>
    <t>携帯</t>
  </si>
  <si>
    <t xml:space="preserve"> 競技者氏名</t>
  </si>
  <si>
    <t>出身中学校</t>
  </si>
  <si>
    <t>◇上記の者は本校在校生徒で標記大会に出場することを認め、参加申込みをいたします。</t>
  </si>
  <si>
    <t>(月)</t>
  </si>
  <si>
    <t>(火)</t>
  </si>
  <si>
    <t>(水)</t>
  </si>
  <si>
    <t>(木)</t>
  </si>
  <si>
    <t>(金)</t>
  </si>
  <si>
    <t>(土)</t>
  </si>
  <si>
    <t>(日)</t>
  </si>
  <si>
    <t>姓名が２文字の場合→○　○</t>
  </si>
  <si>
    <t>姓名が３文字の場合→○○○</t>
  </si>
  <si>
    <t>男・女</t>
  </si>
  <si>
    <t>競技者番号（10桁）</t>
  </si>
  <si>
    <t>学  校  名
(正式名称)</t>
  </si>
  <si>
    <t>引率責任者</t>
  </si>
  <si>
    <t>平成</t>
  </si>
  <si>
    <t>■記入年月日</t>
  </si>
  <si>
    <t>到着日・時間</t>
  </si>
  <si>
    <t>分頃</t>
  </si>
  <si>
    <t>はリストから選択して下さい。</t>
  </si>
  <si>
    <t>　　文字の間に、全角ｽﾍﾟｰｽを入れて下さい。</t>
  </si>
  <si>
    <t>ユニフォームの色</t>
  </si>
  <si>
    <t>濃色</t>
  </si>
  <si>
    <t>淡色</t>
  </si>
  <si>
    <t>学校所在地</t>
  </si>
  <si>
    <t>氏名</t>
  </si>
  <si>
    <t>氏 名</t>
  </si>
  <si>
    <t>決定事項を添付ファイルでお送りいたします。</t>
  </si>
  <si>
    <t>〒</t>
  </si>
  <si>
    <t>TEL</t>
  </si>
  <si>
    <t>FAX</t>
  </si>
  <si>
    <t>No.</t>
  </si>
  <si>
    <t>身長(cm)</t>
  </si>
  <si>
    <t>※</t>
  </si>
  <si>
    <t>ふりがな</t>
  </si>
  <si>
    <t>せい</t>
  </si>
  <si>
    <t>めい</t>
  </si>
  <si>
    <t>※</t>
  </si>
  <si>
    <t>ふりがな</t>
  </si>
  <si>
    <t>ﾎﾟｼﾞｼｮﾝ</t>
  </si>
  <si>
    <t>PG</t>
  </si>
  <si>
    <t>SG</t>
  </si>
  <si>
    <t>SF</t>
  </si>
  <si>
    <t>PF</t>
  </si>
  <si>
    <t>C</t>
  </si>
  <si>
    <t>※</t>
  </si>
  <si>
    <t>せい</t>
  </si>
  <si>
    <t>めい</t>
  </si>
  <si>
    <t>E-mail</t>
  </si>
  <si>
    <t xml:space="preserve"> 1</t>
  </si>
  <si>
    <t xml:space="preserve"> 0</t>
  </si>
  <si>
    <t>JR</t>
  </si>
  <si>
    <t>）</t>
  </si>
  <si>
    <t xml:space="preserve"> 2</t>
  </si>
  <si>
    <t xml:space="preserve"> 1</t>
  </si>
  <si>
    <t xml:space="preserve"> 5</t>
  </si>
  <si>
    <t>マイクロバス</t>
  </si>
  <si>
    <t>）</t>
  </si>
  <si>
    <t xml:space="preserve"> 3</t>
  </si>
  <si>
    <t xml:space="preserve"> 2</t>
  </si>
  <si>
    <t>10</t>
  </si>
  <si>
    <t xml:space="preserve"> 4</t>
  </si>
  <si>
    <t xml:space="preserve"> 3</t>
  </si>
  <si>
    <t>15</t>
  </si>
  <si>
    <t xml:space="preserve"> 5</t>
  </si>
  <si>
    <t xml:space="preserve"> 4</t>
  </si>
  <si>
    <t>20</t>
  </si>
  <si>
    <t xml:space="preserve"> 6</t>
  </si>
  <si>
    <t xml:space="preserve"> 5</t>
  </si>
  <si>
    <t>25</t>
  </si>
  <si>
    <t xml:space="preserve"> 7</t>
  </si>
  <si>
    <t xml:space="preserve"> 6</t>
  </si>
  <si>
    <t>30</t>
  </si>
  <si>
    <t xml:space="preserve"> 8</t>
  </si>
  <si>
    <t xml:space="preserve"> 7</t>
  </si>
  <si>
    <t>35</t>
  </si>
  <si>
    <t xml:space="preserve"> 9</t>
  </si>
  <si>
    <t>40</t>
  </si>
  <si>
    <t>10</t>
  </si>
  <si>
    <t>45</t>
  </si>
  <si>
    <t>11</t>
  </si>
  <si>
    <t>50</t>
  </si>
  <si>
    <t>12</t>
  </si>
  <si>
    <t>55</t>
  </si>
  <si>
    <t>13</t>
  </si>
  <si>
    <t>14</t>
  </si>
  <si>
    <t>15</t>
  </si>
  <si>
    <t>16</t>
  </si>
  <si>
    <t>17</t>
  </si>
  <si>
    <t>18</t>
  </si>
  <si>
    <t>19</t>
  </si>
  <si>
    <t>20</t>
  </si>
  <si>
    <t>21</t>
  </si>
  <si>
    <t>22</t>
  </si>
  <si>
    <t>23</t>
  </si>
  <si>
    <t>チーム基本情報記入欄</t>
  </si>
  <si>
    <t>※</t>
  </si>
  <si>
    <t>○○市立○○</t>
  </si>
  <si>
    <t>○○町立○○</t>
  </si>
  <si>
    <t>E-mail</t>
  </si>
  <si>
    <t>下さい。</t>
  </si>
  <si>
    <t>に必要事項</t>
  </si>
  <si>
    <t>はリストから</t>
  </si>
  <si>
    <t>選択して下さい。</t>
  </si>
  <si>
    <t>姓名が２文字の場合</t>
  </si>
  <si>
    <t>姓名が３文字の場合</t>
  </si>
  <si>
    <t>※</t>
  </si>
  <si>
    <t>○■○■○■○</t>
  </si>
  <si>
    <t>○■○■■○■　</t>
  </si>
  <si>
    <t>○○○■○○○</t>
  </si>
  <si>
    <t>■○■■○■○</t>
  </si>
  <si>
    <t>　　例）012-3456</t>
  </si>
  <si>
    <t>　　例）012-345-6789</t>
  </si>
  <si>
    <t>　　例)090-1234-5678</t>
  </si>
  <si>
    <t>半角数字で入力(郵便番号・TEL・FAX・携帯)</t>
  </si>
  <si>
    <t>基本的に、試合会場で１時間の割当てをします。</t>
  </si>
  <si>
    <t>・ポジション</t>
  </si>
  <si>
    <t>・体重</t>
  </si>
  <si>
    <t>【 参　　加　　申　　込　　書 】</t>
  </si>
  <si>
    <t>大会開催要項</t>
  </si>
  <si>
    <t>参加申込書</t>
  </si>
  <si>
    <t>○ファイルの内容</t>
  </si>
  <si>
    <t>変更</t>
  </si>
  <si>
    <t>エントリー変更　スタッフ・選手情報記入欄</t>
  </si>
  <si>
    <t>【 エ ン ト リ ー 変 更 届 出 書 】</t>
  </si>
  <si>
    <t>変更理由</t>
  </si>
  <si>
    <t>記載責任者</t>
  </si>
  <si>
    <t>Ａコーチ</t>
  </si>
  <si>
    <t>マネージャー</t>
  </si>
  <si>
    <t>競技者氏名</t>
  </si>
  <si>
    <t>出身中学校</t>
  </si>
  <si>
    <t>学　　校　　名</t>
  </si>
  <si>
    <t>【選　　手】</t>
  </si>
  <si>
    <t>●記入年月日</t>
  </si>
  <si>
    <t>記入日</t>
  </si>
  <si>
    <t>【スタッフ】</t>
  </si>
  <si>
    <t>エントリー変更情報記入欄</t>
  </si>
  <si>
    <t>スタッフ選手情報記入欄</t>
  </si>
  <si>
    <t>チーム基本情報記入欄</t>
  </si>
  <si>
    <t>エントリー変更用紙</t>
  </si>
  <si>
    <t>流れ</t>
  </si>
  <si>
    <t>１）チーム基本情報へ必要事項を入力下さい。</t>
  </si>
  <si>
    <t>２）スタッフ選手情報へ必要事項を入力下さい。</t>
  </si>
  <si>
    <t>３）チーム基本情報・スタッフ選手情報の入力が終わると「参加申込書」ができあがります。</t>
  </si>
  <si>
    <t>学校名(正式名称)</t>
  </si>
  <si>
    <t>学校名(ふりがな)</t>
  </si>
  <si>
    <t>　　　　「ファイル」→「名前を付けて保存」</t>
  </si>
  <si>
    <t>※</t>
  </si>
  <si>
    <t>名前の入力</t>
  </si>
  <si>
    <t>　を表示します。</t>
  </si>
  <si>
    <t>←参加申込書のSheetsへ移動し、印刷プレビー</t>
  </si>
  <si>
    <t>　　「閉じる」をクイックすると「流れ」のSheetsへ</t>
  </si>
  <si>
    <t>　移動します。</t>
  </si>
  <si>
    <t>←「チーム基本情報」に入力したデータを印刷</t>
  </si>
  <si>
    <t>　します。</t>
  </si>
  <si>
    <t>←「スタッフ選手情報入力欄」へ移動します。</t>
  </si>
  <si>
    <t>←「流れ」のSheetsへ移動します。</t>
  </si>
  <si>
    <t>←「スタッフ選手情報」に入力したデータを印刷</t>
  </si>
  <si>
    <t>←「エントリー変更情報」に入力したデータを印刷</t>
  </si>
  <si>
    <t>←「エントリー変更用紙」のSheetsへ移動し、印刷プレビー</t>
  </si>
  <si>
    <t>※「ボタン」をクリックすると、それぞれの作業を行います。　　　　　　　　　　</t>
  </si>
  <si>
    <t>　　必ず、ファイルの控え(バックアップ)はお持ち下さい。</t>
  </si>
  <si>
    <t>　　「エントリー変更用紙」を印刷し、代表者会議へお持ち下さい。</t>
  </si>
  <si>
    <t>←「参加申込書」のSheetsへ移動し、印刷プレビー</t>
  </si>
  <si>
    <t>※データを何も入力しない状態で、</t>
  </si>
  <si>
    <t>　「参加申込書」「エントリー変更用紙」</t>
  </si>
  <si>
    <t>　を印刷すると、用紙を確認できます。</t>
  </si>
  <si>
    <t>※</t>
  </si>
  <si>
    <t>変更「有り」の選手の理由</t>
  </si>
  <si>
    <t>を必ず入力下さい。</t>
  </si>
  <si>
    <t>　9:00～</t>
  </si>
  <si>
    <t>10:00～</t>
  </si>
  <si>
    <t>11:00～</t>
  </si>
  <si>
    <t>12:00～</t>
  </si>
  <si>
    <t>13:00～</t>
  </si>
  <si>
    <t>14:00～</t>
  </si>
  <si>
    <t>15:00～</t>
  </si>
  <si>
    <t>16:00～</t>
  </si>
  <si>
    <t>17:00～</t>
  </si>
  <si>
    <t>希望時間(第１)</t>
  </si>
  <si>
    <t>第２希望</t>
  </si>
  <si>
    <r>
      <t xml:space="preserve">時 </t>
    </r>
    <r>
      <rPr>
        <sz val="11"/>
        <rFont val="ＭＳ Ｐゴシック"/>
        <family val="3"/>
      </rPr>
      <t xml:space="preserve">    </t>
    </r>
    <r>
      <rPr>
        <sz val="11"/>
        <rFont val="ＭＳ Ｐゴシック"/>
        <family val="3"/>
      </rPr>
      <t>間</t>
    </r>
  </si>
  <si>
    <t>県順位</t>
  </si>
  <si>
    <t>略　　　称</t>
  </si>
  <si>
    <t>チーム　　　　　登録番号</t>
  </si>
  <si>
    <t>　高等学校</t>
  </si>
  <si>
    <t>競技者登録番号</t>
  </si>
  <si>
    <t>競技者登録番号</t>
  </si>
  <si>
    <t>県　名</t>
  </si>
  <si>
    <t>コーチ・Ａコーチ名は</t>
  </si>
  <si>
    <t>記載されている名前</t>
  </si>
  <si>
    <t>が、スコアシートに記</t>
  </si>
  <si>
    <t>載されますので、注意</t>
  </si>
  <si>
    <t>して下さい。</t>
  </si>
  <si>
    <t>マネージャー</t>
  </si>
  <si>
    <t>Ａコーチ                                                                                                                                                                                                                                                            氏　名</t>
  </si>
  <si>
    <t>主催</t>
  </si>
  <si>
    <t>後援</t>
  </si>
  <si>
    <t>主管</t>
  </si>
  <si>
    <t>東北高等学校体育連盟バスケットボール専門部</t>
  </si>
  <si>
    <t>期日</t>
  </si>
  <si>
    <t>競技規則</t>
  </si>
  <si>
    <t>競技方法</t>
  </si>
  <si>
    <t>トーナメント方式優勝決定戦とし、３位決定戦は行わない。</t>
  </si>
  <si>
    <t>参加資格</t>
  </si>
  <si>
    <t>(</t>
  </si>
  <si>
    <t>)</t>
  </si>
  <si>
    <t>選手は、学校教育法第１条に規定する高等学校に在籍する生徒であること。</t>
  </si>
  <si>
    <t>チームの編成において、全日制課程・定時制課程・通信制課程の混成は認めない。</t>
  </si>
  <si>
    <t>統廃合の対象になる学校については、当該校を含む合同チームによる大会参加を認める。</t>
  </si>
  <si>
    <t>転校後６ヶ月未満の者は参加を認めない。（外国人留学生もこれに準ずる）</t>
  </si>
  <si>
    <t>参加資格の特例については「全国高校総体参加資格規定」に準ずる。</t>
  </si>
  <si>
    <t>【推薦チーム】</t>
  </si>
  <si>
    <t>男　子</t>
  </si>
  <si>
    <t>(前年度優勝チーム)</t>
  </si>
  <si>
    <t>(前年度準優勝チーム)</t>
  </si>
  <si>
    <t>女　子</t>
  </si>
  <si>
    <t>(前年度準優勝チーム)</t>
  </si>
  <si>
    <t>参加人数</t>
  </si>
  <si>
    <t>監督・コーチ・Ａコーチ・マネージャー各１名、選手１５名</t>
  </si>
  <si>
    <t>参加料</t>
  </si>
  <si>
    <t>申込方法</t>
  </si>
  <si>
    <t>［担当］</t>
  </si>
  <si>
    <t>参加料は下記に振り込むこと。チーム名・男女を必ず入れること。</t>
  </si>
  <si>
    <t>［参加料振込先］</t>
  </si>
  <si>
    <t>組合せ</t>
  </si>
  <si>
    <t>表彰</t>
  </si>
  <si>
    <t>宿泊</t>
  </si>
  <si>
    <t>諸会議</t>
  </si>
  <si>
    <t>代表者会議</t>
  </si>
  <si>
    <t>東北専門委員長会議</t>
  </si>
  <si>
    <t>その他</t>
  </si>
  <si>
    <t>４）ファイルは、学校名(略称)で保存し、E-mailで送付して下さい。</t>
  </si>
  <si>
    <t>sheet 1</t>
  </si>
  <si>
    <t>sheet 2</t>
  </si>
  <si>
    <t>sheet 3</t>
  </si>
  <si>
    <t>sheet 4</t>
  </si>
  <si>
    <t>sheet 5</t>
  </si>
  <si>
    <t>sheet 6</t>
  </si>
  <si>
    <t>sheet 7</t>
  </si>
  <si>
    <t>　　※エントリー変更用紙を、空欄で印刷し当日手書きで提出してもかまいません。</t>
  </si>
  <si>
    <t>　　「参加申込書」を印刷し、学校長印を押印してＰＤＦで送付するか、代表者会議へ持参下さい。</t>
  </si>
  <si>
    <t>前年度推薦（１位）</t>
  </si>
  <si>
    <t>前年度推薦（２位）</t>
  </si>
  <si>
    <t>引率責任者</t>
  </si>
  <si>
    <t>希望に添えない場合もあります。</t>
  </si>
  <si>
    <t>ご了承下さい。</t>
  </si>
  <si>
    <t>←必ず記入下さい</t>
  </si>
  <si>
    <t>５）申込後、エントリー変更がある場合は、エントリー変更情報へ必要事項を入力下さい。</t>
  </si>
  <si>
    <t>６）エントリー変更情報の入力が終わると「エントリー変更用紙」ができあがります。</t>
  </si>
  <si>
    <t>開催地</t>
  </si>
  <si>
    <t>■宿泊先（すでに決定しているチームのみ記入して下さい。）</t>
  </si>
  <si>
    <t>西　信(福　島)</t>
  </si>
  <si>
    <t>緑　園(北海道)</t>
  </si>
  <si>
    <t>大館一</t>
  </si>
  <si>
    <t>山形六(山　形)</t>
  </si>
  <si>
    <t>東海大第四中等部(北海道)</t>
  </si>
  <si>
    <t>井　川</t>
  </si>
  <si>
    <t>東　雲</t>
  </si>
  <si>
    <t>花輪一</t>
  </si>
  <si>
    <t>本　丸(新　潟)</t>
  </si>
  <si>
    <t>上山南(山　形)</t>
  </si>
  <si>
    <t>津　軽(青　森)</t>
  </si>
  <si>
    <t>北教大附函館(北海道)</t>
  </si>
  <si>
    <t>台　原(宮　城)</t>
  </si>
  <si>
    <t>琴　丘</t>
  </si>
  <si>
    <t>チーム番号(1０桁)</t>
  </si>
  <si>
    <t>西　信</t>
  </si>
  <si>
    <t>緑　園</t>
  </si>
  <si>
    <t>大館一</t>
  </si>
  <si>
    <t>山形六</t>
  </si>
  <si>
    <t>東海大第四中等部</t>
  </si>
  <si>
    <t>本　丸</t>
  </si>
  <si>
    <t>上山南</t>
  </si>
  <si>
    <t>津　軽</t>
  </si>
  <si>
    <t>北教大附函館</t>
  </si>
  <si>
    <t>台　原</t>
  </si>
  <si>
    <t>　開　　催　　要　　項</t>
  </si>
  <si>
    <t>選手は、各県高等学校体育連盟に加盟している生徒で､当該競技要項により東北大会参加の資格を得たものに限る。</t>
  </si>
  <si>
    <t>但し、一家転住などやむを得ない場合は、各県高等学校体育連盟会長の認可があれば、この限りではない。</t>
  </si>
  <si>
    <t>出場する選手は、あらかじめ健康診断を受け、在学する学校長および所属する高等学校体育連盟会長の承認を必要とする。</t>
  </si>
  <si>
    <t>東北バスケットボール協会推薦の前年度優勝・準優勝校の男女２チームを、
また開催県については、男女２チームを加えることができる。</t>
  </si>
  <si>
    <t>下記ＨＰから「参加申込書」をダウンロードし、Ｅメールにて下記送付先へ送信して下さい。</t>
  </si>
  <si>
    <t>【参加申込書の送付先】</t>
  </si>
  <si>
    <t>※ 学校長印を押印した用紙は、ＰＤＦでお送り頂いてもかまいません。</t>
  </si>
  <si>
    <t>　 もしくは、代表者会議へ持参して下さい。</t>
  </si>
  <si>
    <t>【申込期限】</t>
  </si>
  <si>
    <t>【参加料振込先】</t>
  </si>
  <si>
    <t>男女とも優勝チームには優勝旗・優勝杯ならびに賞状を、準優勝と３位チームには賞状を授与する。</t>
  </si>
  <si>
    <t>【宿泊申込方法】</t>
  </si>
  <si>
    <t>開　会　式</t>
  </si>
  <si>
    <t>※ 各チーム、監督１名・選手１名参加すること。</t>
  </si>
  <si>
    <t>閉　会　式</t>
  </si>
  <si>
    <t>　 宿泊斡旋を希望する場合は、別紙宿泊要項の申込書にて申込んで下さい。弁当のみでも受け付けます。</t>
  </si>
  <si>
    <t>※宿泊先（すでに決定しているチームは記入して下さい。）</t>
  </si>
  <si>
    <r>
      <t>N</t>
    </r>
    <r>
      <rPr>
        <sz val="11"/>
        <rFont val="ＭＳ Ｐゴシック"/>
        <family val="3"/>
      </rPr>
      <t>o.</t>
    </r>
  </si>
  <si>
    <t>２８</t>
  </si>
  <si>
    <t>２９</t>
  </si>
  <si>
    <t>３０</t>
  </si>
  <si>
    <t>３１</t>
  </si>
  <si>
    <t>３２</t>
  </si>
  <si>
    <t>３３</t>
  </si>
  <si>
    <t>申込時  氏 名</t>
  </si>
  <si>
    <t>申込時</t>
  </si>
  <si>
    <t>変更後</t>
  </si>
  <si>
    <t>競技者氏名</t>
  </si>
  <si>
    <t>変更後　氏 名</t>
  </si>
  <si>
    <t>変更のあるスタッフ・選手のみ</t>
  </si>
  <si>
    <t>※</t>
  </si>
  <si>
    <t>に必要事項を入力下さい。</t>
  </si>
  <si>
    <r>
      <t xml:space="preserve">「アリ」 </t>
    </r>
    <r>
      <rPr>
        <sz val="11"/>
        <rFont val="ＭＳ Ｐゴシック"/>
        <family val="3"/>
      </rPr>
      <t>を選択して</t>
    </r>
  </si>
  <si>
    <t>　　　( 可能であれば、代表者会議前日までに、事務局宛にメールでお送りいただけると助かります。)</t>
  </si>
  <si>
    <t>福島県立郡山商業高等学校</t>
  </si>
  <si>
    <t>宿泊の斡旋を希望するチームは別紙に必要事項を記入し、ＦＡＸで申し込むこと。</t>
  </si>
  <si>
    <t>宿泊斡旋を希望しないチームは、必ず宿泊場所･電話番号を「参加申込書」に明記すること。</t>
  </si>
  <si>
    <t>・参加申込書送付後のエントリー変更については、エントリー変更用紙へ必要事項を記入の上
　代表者会議前までに受付へ提出して下さい。なお番号だけのエントリー変更は認めません。</t>
  </si>
  <si>
    <t>第７３回東北高等学校男女バスケットボール選手権大会
兼第５４回ＮＨＫ杯大会</t>
  </si>
  <si>
    <t>岩手県</t>
  </si>
  <si>
    <t>岩手県教育委員会</t>
  </si>
  <si>
    <t>一関市</t>
  </si>
  <si>
    <t>一関市教育委員会</t>
  </si>
  <si>
    <t>公益財団法人 岩手県体育協会</t>
  </si>
  <si>
    <t>一関市体育協会</t>
  </si>
  <si>
    <t>岩手県高等学校体育連盟</t>
  </si>
  <si>
    <t>一般社団法人　岩手県バスケットボール協会</t>
  </si>
  <si>
    <t>平成３０年６月２２日（金）～２４日（日）</t>
  </si>
  <si>
    <t>一関市総合体育館（ユードーム）</t>
  </si>
  <si>
    <t>現行（公財）日本バスケットボール協会競技規則による。</t>
  </si>
  <si>
    <t>平成３０年度の各都道府県バスケットボール協会を経て(公財)日本バスケットボール協会に加盟されたチームおよび登録された競技者であること。</t>
  </si>
  <si>
    <t>年齢は、平成１１年４月２日以降に生まれたものとする。但し、出場は同一競技３回までとし、同一学年での出場は１回限りとする。</t>
  </si>
  <si>
    <t>明成高等学校</t>
  </si>
  <si>
    <t>福島東稜高等学校</t>
  </si>
  <si>
    <t>聖和学園高等学校</t>
  </si>
  <si>
    <t>（岩手県バスケットボール協会公式ＨＰ）</t>
  </si>
  <si>
    <t>６月２２日（金）　１６：００～</t>
  </si>
  <si>
    <t>６月２２日（金）　１６：３０～</t>
  </si>
  <si>
    <t>６月２４日（日）　競技終了後</t>
  </si>
  <si>
    <t>一関市総合体育館　メインアリーナ</t>
  </si>
  <si>
    <t>岩手県一関市狐禅寺字石の瀬２５－３</t>
  </si>
  <si>
    <t>東北高等学校体育連盟</t>
  </si>
  <si>
    <t>〒０２９－０１３０</t>
  </si>
  <si>
    <t>http://iwate.japanbasketball.jp/</t>
  </si>
  <si>
    <t>平成３０年６月１２日(火)１６：００必着</t>
  </si>
  <si>
    <t>岩手県立大東高等学校　榊　文香（さかき　ふみか）　県南地区責任者</t>
  </si>
  <si>
    <t>口　　座：岩手銀行　緑ヶ丘支店（店番０７５）
口座番号：普通１１２７７６５
名　　義：高体連バスケットボール専門部</t>
  </si>
  <si>
    <t>［振込期限］</t>
  </si>
  <si>
    <t>平成３０年６月１２日(火)</t>
  </si>
  <si>
    <t>東武トップツアーズ（株）岩手県盛岡市大通1-11-13　盛岡フコク生命大通ビル6Ｆ</t>
  </si>
  <si>
    <t>TEL ： 019-651-8800　FAX:019-653-2093　※ＦＡＸのみでの受付になりますので、ご注意ください。</t>
  </si>
  <si>
    <t>なお、受付はＦＡＸ到着順ということになりますので、ご注意ください。</t>
  </si>
  <si>
    <t>６月２２日（金）　１８：００～　　ホテルサンルート一ノ関　　</t>
  </si>
  <si>
    <t>平成３０年６月１２日(火)１６：００まで</t>
  </si>
  <si>
    <t>監督、コーチ等は校長が認める指導者とし、それが外部指導者の場合は、傷害・賠償責任保険（スポーツ安全保険等）に必ず加入することを条件とする。</t>
  </si>
  <si>
    <t>引率責任者は、団体の場合は校長の認める当該校の職員とする。また、校長から引率を委嘱された「部活動指導員」（学校教育法施行規則78条の２に示された者）も可とする。但し、「部活動指導員」に引率を委嘱する校長は、都道府県高体連会長に事前に届け出る。</t>
  </si>
  <si>
    <t>・試合球は、男子:（モルテンＢ７Ｃ５０００）・（ミカサＢＣ７０００）
　　　　　　女子:（モルテンＢ６Ｃ５０００）・（ミカサＢＣ６０００）で実施します。</t>
  </si>
  <si>
    <t>東北バスケットボール協会申し合わせにより、隣県協会専務理事立ち会いで、主管協会が責任を持って抽選を行い、後日参加チームおよび各県協会事務局に連絡する。</t>
  </si>
  <si>
    <t>一関市総合体育館</t>
  </si>
  <si>
    <t>東北バスケットボール協会</t>
  </si>
  <si>
    <t>共催</t>
  </si>
  <si>
    <t>ＮＨＫ盛岡放送局</t>
  </si>
  <si>
    <t>会場</t>
  </si>
  <si>
    <t>ＴＥＬ　０１９１－３１－３１１１</t>
  </si>
  <si>
    <t>)</t>
  </si>
  <si>
    <t>(</t>
  </si>
  <si>
    <t>(</t>
  </si>
  <si>
    <t>)</t>
  </si>
  <si>
    <t>(</t>
  </si>
  <si>
    <t>)</t>
  </si>
  <si>
    <t>１チーム</t>
  </si>
  <si>
    <t>２３，０００円</t>
  </si>
  <si>
    <t>［ＨＰアドレス］</t>
  </si>
  <si>
    <t>［E-mail アドレス］</t>
  </si>
  <si>
    <t>ptf21-sakaki-f@iwate-ed.jp</t>
  </si>
  <si>
    <t>※ 代表チームが決まり次第手続きをお願いします。</t>
  </si>
  <si>
    <t>ＴＥＬ　0191-75-3116　　ＦＡＸ　0191-75-3117</t>
  </si>
  <si>
    <t>(</t>
  </si>
  <si>
    <t>※ 代表者会議終了後、引き続き同じ会場で行います。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</si>
</sst>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9]000\-00;000\-0000"/>
    <numFmt numFmtId="181" formatCode="&quot; &quot;@"/>
    <numFmt numFmtId="182" formatCode="#&quot; &quot;"/>
    <numFmt numFmtId="183" formatCode="00"/>
    <numFmt numFmtId="184" formatCode="[DBNum3][$-411]#,##0"/>
    <numFmt numFmtId="185" formatCode="[&lt;=99999999]####\-####;\(00\)\ ####\-####"/>
    <numFmt numFmtId="186" formatCode="m&quot;月&quot;d&quot;日&quot;\(aaa\)"/>
    <numFmt numFmtId="187" formatCode="[$-411]ggge&quot;年&quot;m&quot;月&quot;"/>
    <numFmt numFmtId="188" formatCode="0_ "/>
    <numFmt numFmtId="189" formatCode="[$-411]ggge&quot;年&quot;m&quot;月&quot;d&quot;日&quot;;@"/>
    <numFmt numFmtId="190" formatCode="#,##0_ "/>
  </numFmts>
  <fonts count="61">
    <font>
      <sz val="11"/>
      <name val="ＭＳ Ｐゴシック"/>
      <family val="3"/>
    </font>
    <font>
      <sz val="6"/>
      <name val="ＭＳ Ｐゴシック"/>
      <family val="3"/>
    </font>
    <font>
      <b/>
      <sz val="11"/>
      <color indexed="9"/>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10"/>
      <name val="ＭＳ Ｐゴシック"/>
      <family val="3"/>
    </font>
    <font>
      <sz val="6"/>
      <name val="ＭＳ Ｐ明朝"/>
      <family val="1"/>
    </font>
    <font>
      <sz val="14"/>
      <name val="ＭＳ Ｐゴシック"/>
      <family val="3"/>
    </font>
    <font>
      <b/>
      <sz val="11"/>
      <name val="ＭＳ Ｐゴシック"/>
      <family val="3"/>
    </font>
    <font>
      <b/>
      <sz val="16"/>
      <color indexed="9"/>
      <name val="ＭＳ Ｐゴシック"/>
      <family val="3"/>
    </font>
    <font>
      <b/>
      <sz val="11"/>
      <color indexed="10"/>
      <name val="ＭＳ Ｐゴシック"/>
      <family val="3"/>
    </font>
    <font>
      <b/>
      <sz val="14"/>
      <name val="ＭＳ Ｐゴシック"/>
      <family val="3"/>
    </font>
    <font>
      <sz val="12"/>
      <name val="ＭＳ Ｐゴシック"/>
      <family val="3"/>
    </font>
    <font>
      <sz val="16"/>
      <name val="ＭＳ Ｐゴシック"/>
      <family val="3"/>
    </font>
    <font>
      <sz val="10"/>
      <name val="ＭＳ Ｐゴシック"/>
      <family val="3"/>
    </font>
    <font>
      <sz val="20"/>
      <name val="ＭＳ Ｐゴシック"/>
      <family val="3"/>
    </font>
    <font>
      <sz val="8"/>
      <name val="ＭＳ Ｐゴシック"/>
      <family val="3"/>
    </font>
    <font>
      <b/>
      <sz val="12"/>
      <name val="ＭＳ Ｐゴシック"/>
      <family val="3"/>
    </font>
    <font>
      <b/>
      <sz val="11"/>
      <color indexed="56"/>
      <name val="ＭＳ Ｐゴシック"/>
      <family val="3"/>
    </font>
    <font>
      <b/>
      <sz val="10"/>
      <name val="ＭＳ Ｐゴシック"/>
      <family val="3"/>
    </font>
    <font>
      <sz val="11"/>
      <name val="ＭＳ ゴシック"/>
      <family val="3"/>
    </font>
    <font>
      <sz val="10"/>
      <name val="ＭＳ ゴシック"/>
      <family val="3"/>
    </font>
    <font>
      <sz val="6"/>
      <name val="ＭＳ ゴシック"/>
      <family val="3"/>
    </font>
    <font>
      <sz val="13"/>
      <name val="ＭＳ ゴシック"/>
      <family val="3"/>
    </font>
    <font>
      <b/>
      <sz val="11"/>
      <color indexed="33"/>
      <name val="ＭＳ Ｐゴシック"/>
      <family val="3"/>
    </font>
    <font>
      <u val="single"/>
      <sz val="11"/>
      <name val="ＭＳ Ｐゴシック"/>
      <family val="3"/>
    </font>
    <font>
      <b/>
      <sz val="16"/>
      <name val="ＭＳ Ｐゴシック"/>
      <family val="3"/>
    </font>
    <font>
      <b/>
      <sz val="9"/>
      <name val="ＭＳ Ｐ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4"/>
        <bgColor indexed="64"/>
      </patternFill>
    </fill>
    <fill>
      <patternFill patternType="solid">
        <fgColor indexed="31"/>
        <bgColor indexed="64"/>
      </patternFill>
    </fill>
    <fill>
      <patternFill patternType="solid">
        <fgColor indexed="27"/>
        <bgColor indexed="64"/>
      </patternFill>
    </fill>
    <fill>
      <patternFill patternType="solid">
        <fgColor indexed="56"/>
        <bgColor indexed="64"/>
      </patternFill>
    </fill>
    <fill>
      <patternFill patternType="solid">
        <fgColor theme="0"/>
        <bgColor indexed="64"/>
      </patternFill>
    </fill>
    <fill>
      <patternFill patternType="lightUp"/>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style="medium"/>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style="medium"/>
      <top style="medium"/>
      <bottom style="medium"/>
    </border>
    <border>
      <left>
        <color indexed="63"/>
      </left>
      <right>
        <color indexed="63"/>
      </right>
      <top>
        <color indexed="63"/>
      </top>
      <bottom style="medium"/>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style="thin"/>
      <top>
        <color indexed="63"/>
      </top>
      <bottom style="medium"/>
    </border>
    <border>
      <left style="medium"/>
      <right style="thin"/>
      <top style="medium"/>
      <bottom style="thin"/>
    </border>
    <border>
      <left style="medium"/>
      <right style="thin"/>
      <top style="thin"/>
      <bottom>
        <color indexed="63"/>
      </bottom>
    </border>
    <border>
      <left style="medium"/>
      <right style="thin"/>
      <top style="hair"/>
      <bottom style="hair"/>
    </border>
    <border>
      <left style="medium"/>
      <right style="thin"/>
      <top>
        <color indexed="63"/>
      </top>
      <bottom style="hair"/>
    </border>
    <border>
      <left style="medium"/>
      <right style="thin"/>
      <top>
        <color indexed="63"/>
      </top>
      <bottom style="medium"/>
    </border>
    <border>
      <left style="thin"/>
      <right style="medium"/>
      <top style="medium"/>
      <bottom style="thin"/>
    </border>
    <border>
      <left>
        <color indexed="63"/>
      </left>
      <right style="thin"/>
      <top style="thin"/>
      <bottom>
        <color indexed="63"/>
      </bottom>
    </border>
    <border>
      <left>
        <color indexed="63"/>
      </left>
      <right style="thin"/>
      <top style="hair"/>
      <bottom style="hair"/>
    </border>
    <border>
      <left>
        <color indexed="63"/>
      </left>
      <right style="thin"/>
      <top>
        <color indexed="63"/>
      </top>
      <bottom style="hair"/>
    </border>
    <border>
      <left>
        <color indexed="63"/>
      </left>
      <right style="thin"/>
      <top>
        <color indexed="63"/>
      </top>
      <bottom style="medium"/>
    </border>
    <border>
      <left style="medium"/>
      <right style="thin"/>
      <top style="thin"/>
      <bottom style="thin"/>
    </border>
    <border>
      <left style="medium"/>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style="thin"/>
    </border>
    <border>
      <left style="thin"/>
      <right style="thin"/>
      <top style="thin"/>
      <bottom style="medium"/>
    </border>
    <border>
      <left style="medium"/>
      <right>
        <color indexed="63"/>
      </right>
      <top>
        <color indexed="63"/>
      </top>
      <bottom style="medium"/>
    </border>
    <border>
      <left>
        <color indexed="63"/>
      </left>
      <right style="medium"/>
      <top style="thin"/>
      <bottom style="medium"/>
    </border>
    <border>
      <left>
        <color indexed="63"/>
      </left>
      <right style="medium"/>
      <top style="medium"/>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hair"/>
    </border>
    <border>
      <left style="thin"/>
      <right>
        <color indexed="63"/>
      </right>
      <top style="thin"/>
      <bottom>
        <color indexed="63"/>
      </bottom>
    </border>
    <border>
      <left style="thin"/>
      <right>
        <color indexed="63"/>
      </right>
      <top style="hair"/>
      <bottom style="hair"/>
    </border>
    <border>
      <left style="thin"/>
      <right>
        <color indexed="63"/>
      </right>
      <top>
        <color indexed="63"/>
      </top>
      <bottom style="hair"/>
    </border>
    <border>
      <left style="thin"/>
      <right>
        <color indexed="63"/>
      </right>
      <top>
        <color indexed="63"/>
      </top>
      <bottom style="medium"/>
    </border>
    <border>
      <left style="thin"/>
      <right style="medium"/>
      <top style="thin"/>
      <bottom style="hair"/>
    </border>
    <border>
      <left style="thin"/>
      <right style="medium"/>
      <top style="hair"/>
      <bottom style="hair"/>
    </border>
    <border>
      <left style="thin"/>
      <right style="medium"/>
      <top style="hair"/>
      <bottom style="medium"/>
    </border>
    <border>
      <left style="thin"/>
      <right style="thin"/>
      <top style="hair"/>
      <bottom style="medium"/>
    </border>
    <border>
      <left>
        <color indexed="63"/>
      </left>
      <right>
        <color indexed="63"/>
      </right>
      <top>
        <color indexed="63"/>
      </top>
      <bottom style="thin"/>
    </border>
    <border>
      <left style="thin"/>
      <right style="medium"/>
      <top style="medium"/>
      <bottom style="medium"/>
    </border>
    <border>
      <left style="medium"/>
      <right style="medium"/>
      <top style="hair"/>
      <bottom style="hair"/>
    </border>
    <border>
      <left style="medium"/>
      <right style="medium"/>
      <top style="medium"/>
      <bottom>
        <color indexed="63"/>
      </bottom>
    </border>
    <border>
      <left style="medium"/>
      <right style="medium"/>
      <top style="thin"/>
      <bottom style="hair"/>
    </border>
    <border>
      <left style="medium"/>
      <right style="medium"/>
      <top style="hair"/>
      <bottom>
        <color indexed="63"/>
      </bottom>
    </border>
    <border>
      <left style="thin"/>
      <right style="thin"/>
      <top>
        <color indexed="63"/>
      </top>
      <bottom>
        <color indexed="63"/>
      </bottom>
    </border>
    <border>
      <left style="medium"/>
      <right style="medium"/>
      <top style="hair"/>
      <bottom style="medium"/>
    </border>
    <border>
      <left style="medium"/>
      <right style="thin"/>
      <top style="hair"/>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color indexed="63"/>
      </left>
      <right style="thin"/>
      <top style="thin"/>
      <bottom style="medium"/>
    </border>
    <border>
      <left style="medium"/>
      <right>
        <color indexed="63"/>
      </right>
      <top style="thin"/>
      <bottom style="medium"/>
    </border>
    <border>
      <left style="thin"/>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style="hair"/>
      <right style="hair"/>
      <top style="thin"/>
      <bottom style="thin"/>
    </border>
    <border>
      <left style="hair"/>
      <right style="medium"/>
      <top style="thin"/>
      <bottom style="thin"/>
    </border>
    <border>
      <left style="thin"/>
      <right style="hair"/>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style="medium"/>
      <bottom style="thin"/>
    </border>
    <border>
      <left style="medium"/>
      <right style="hair"/>
      <top style="thin"/>
      <bottom style="thin"/>
    </border>
    <border>
      <left style="hair"/>
      <right style="thin"/>
      <top style="thin"/>
      <bottom style="thin"/>
    </border>
    <border>
      <left style="medium"/>
      <right style="hair"/>
      <top style="thin"/>
      <bottom style="medium"/>
    </border>
    <border>
      <left style="hair"/>
      <right style="thin"/>
      <top style="thin"/>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hair"/>
      <bottom style="hair"/>
    </border>
    <border>
      <left style="thin"/>
      <right>
        <color indexed="63"/>
      </right>
      <top style="hair"/>
      <bottom style="medium"/>
    </border>
    <border>
      <left>
        <color indexed="63"/>
      </left>
      <right style="medium"/>
      <top style="hair"/>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medium"/>
    </border>
    <border>
      <left>
        <color indexed="63"/>
      </left>
      <right style="thin"/>
      <top style="hair"/>
      <bottom style="medium"/>
    </border>
    <border>
      <left>
        <color indexed="63"/>
      </left>
      <right style="medium"/>
      <top style="hair"/>
      <bottom>
        <color indexed="63"/>
      </bottom>
    </border>
    <border>
      <left>
        <color indexed="63"/>
      </left>
      <right style="medium"/>
      <top style="thin"/>
      <bottom style="hair"/>
    </border>
    <border>
      <left style="medium"/>
      <right>
        <color indexed="63"/>
      </right>
      <top style="hair"/>
      <bottom style="hair"/>
    </border>
    <border>
      <left style="medium"/>
      <right>
        <color indexed="63"/>
      </right>
      <top style="thin"/>
      <bottom style="hair"/>
    </border>
    <border>
      <left style="medium"/>
      <right>
        <color indexed="63"/>
      </right>
      <top style="hair"/>
      <bottom style="medium"/>
    </border>
    <border>
      <left style="medium"/>
      <right>
        <color indexed="63"/>
      </right>
      <top>
        <color indexed="63"/>
      </top>
      <bottom style="thin"/>
    </border>
    <border>
      <left style="medium"/>
      <right>
        <color indexed="63"/>
      </right>
      <top style="hair"/>
      <bottom>
        <color indexed="63"/>
      </bottom>
    </border>
    <border>
      <left style="medium"/>
      <right style="hair"/>
      <top style="medium"/>
      <bottom>
        <color indexed="63"/>
      </bottom>
    </border>
    <border>
      <left style="hair"/>
      <right style="hair"/>
      <top style="medium"/>
      <bottom>
        <color indexed="63"/>
      </bottom>
    </border>
    <border>
      <left style="medium"/>
      <right style="hair"/>
      <top>
        <color indexed="63"/>
      </top>
      <bottom style="medium"/>
    </border>
    <border>
      <left style="hair"/>
      <right style="hair"/>
      <top>
        <color indexed="63"/>
      </top>
      <bottom style="medium"/>
    </border>
    <border>
      <left style="medium"/>
      <right>
        <color indexed="63"/>
      </right>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style="medium"/>
      <right style="medium"/>
      <top style="thin"/>
      <bottom>
        <color indexed="63"/>
      </bottom>
    </border>
    <border>
      <left style="medium"/>
      <right style="medium"/>
      <top>
        <color indexed="63"/>
      </top>
      <bottom style="thin"/>
    </border>
    <border>
      <left>
        <color indexed="63"/>
      </left>
      <right style="thin"/>
      <top style="medium"/>
      <bottom style="medium"/>
    </border>
    <border>
      <left style="medium"/>
      <right style="thin"/>
      <top style="thin"/>
      <bottom style="medium"/>
    </border>
    <border>
      <left style="thin"/>
      <right style="medium"/>
      <top style="thin"/>
      <bottom style="thin"/>
    </border>
    <border>
      <left style="thin"/>
      <right style="medium"/>
      <top style="thin"/>
      <bottom style="medium"/>
    </border>
    <border>
      <left style="hair"/>
      <right style="medium"/>
      <top style="medium"/>
      <bottom>
        <color indexed="63"/>
      </bottom>
    </border>
    <border>
      <left style="hair"/>
      <right style="medium"/>
      <top>
        <color indexed="63"/>
      </top>
      <bottom style="medium"/>
    </border>
    <border>
      <left style="medium"/>
      <right style="thin"/>
      <top>
        <color indexed="63"/>
      </top>
      <bottom>
        <color indexed="63"/>
      </bottom>
    </border>
    <border>
      <left style="thin"/>
      <right style="thin"/>
      <top>
        <color indexed="63"/>
      </top>
      <bottom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style="medium"/>
      <top>
        <color indexed="63"/>
      </top>
      <bottom style="medium"/>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1" fillId="0" borderId="0">
      <alignment vertical="center"/>
      <protection/>
    </xf>
    <xf numFmtId="0" fontId="0" fillId="0" borderId="0">
      <alignment vertical="center"/>
      <protection/>
    </xf>
    <xf numFmtId="0" fontId="21" fillId="0" borderId="0">
      <alignment vertical="center"/>
      <protection/>
    </xf>
    <xf numFmtId="0" fontId="4" fillId="0" borderId="0" applyNumberFormat="0" applyFill="0" applyBorder="0" applyAlignment="0" applyProtection="0"/>
    <xf numFmtId="0" fontId="60" fillId="32" borderId="0" applyNumberFormat="0" applyBorder="0" applyAlignment="0" applyProtection="0"/>
  </cellStyleXfs>
  <cellXfs count="774">
    <xf numFmtId="0" fontId="0" fillId="0" borderId="0" xfId="0" applyAlignment="1">
      <alignment vertical="center"/>
    </xf>
    <xf numFmtId="0" fontId="2" fillId="0" borderId="0" xfId="0" applyFont="1" applyFill="1" applyAlignment="1">
      <alignment vertical="center"/>
    </xf>
    <xf numFmtId="0" fontId="9" fillId="0" borderId="0" xfId="0" applyFont="1" applyFill="1" applyBorder="1" applyAlignment="1">
      <alignmen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11" fillId="0" borderId="0" xfId="0" applyFont="1" applyAlignment="1">
      <alignment vertical="center"/>
    </xf>
    <xf numFmtId="0" fontId="16" fillId="0" borderId="0" xfId="0" applyFont="1" applyFill="1" applyBorder="1" applyAlignment="1">
      <alignment horizontal="center"/>
    </xf>
    <xf numFmtId="0" fontId="12" fillId="0" borderId="0" xfId="0" applyFont="1" applyBorder="1" applyAlignment="1">
      <alignment shrinkToFit="1"/>
    </xf>
    <xf numFmtId="0" fontId="9" fillId="0" borderId="11" xfId="0" applyFont="1" applyFill="1" applyBorder="1" applyAlignment="1">
      <alignment vertical="center"/>
    </xf>
    <xf numFmtId="0" fontId="14" fillId="0" borderId="0" xfId="0" applyFont="1" applyFill="1" applyBorder="1" applyAlignment="1">
      <alignment/>
    </xf>
    <xf numFmtId="0" fontId="14" fillId="0" borderId="0" xfId="0" applyFont="1" applyFill="1" applyBorder="1" applyAlignment="1">
      <alignment shrinkToFit="1"/>
    </xf>
    <xf numFmtId="0" fontId="9" fillId="33" borderId="12" xfId="0" applyFont="1" applyFill="1" applyBorder="1" applyAlignment="1">
      <alignment vertical="center"/>
    </xf>
    <xf numFmtId="0" fontId="11" fillId="0" borderId="0" xfId="0" applyFont="1" applyFill="1" applyBorder="1" applyAlignment="1">
      <alignment vertical="center"/>
    </xf>
    <xf numFmtId="185" fontId="9" fillId="0" borderId="13" xfId="0" applyNumberFormat="1" applyFont="1" applyFill="1" applyBorder="1" applyAlignment="1">
      <alignment vertical="center"/>
    </xf>
    <xf numFmtId="185" fontId="9" fillId="0" borderId="0" xfId="0" applyNumberFormat="1" applyFont="1" applyFill="1" applyBorder="1" applyAlignment="1">
      <alignment vertical="center"/>
    </xf>
    <xf numFmtId="180" fontId="9" fillId="0" borderId="14" xfId="0" applyNumberFormat="1" applyFont="1" applyFill="1" applyBorder="1" applyAlignment="1">
      <alignment vertical="center"/>
    </xf>
    <xf numFmtId="180" fontId="9" fillId="0" borderId="10" xfId="0" applyNumberFormat="1" applyFont="1" applyFill="1" applyBorder="1" applyAlignment="1">
      <alignment vertical="center"/>
    </xf>
    <xf numFmtId="185" fontId="9" fillId="0" borderId="15" xfId="0" applyNumberFormat="1" applyFont="1" applyFill="1" applyBorder="1" applyAlignment="1">
      <alignment vertical="center"/>
    </xf>
    <xf numFmtId="185" fontId="9" fillId="0" borderId="11" xfId="0" applyNumberFormat="1" applyFont="1" applyFill="1" applyBorder="1" applyAlignment="1">
      <alignment vertical="center"/>
    </xf>
    <xf numFmtId="49" fontId="9" fillId="0" borderId="14" xfId="0" applyNumberFormat="1" applyFont="1" applyFill="1" applyBorder="1" applyAlignment="1">
      <alignment vertical="center"/>
    </xf>
    <xf numFmtId="49" fontId="9" fillId="0" borderId="10" xfId="0" applyNumberFormat="1" applyFont="1" applyFill="1" applyBorder="1" applyAlignment="1">
      <alignment vertical="center"/>
    </xf>
    <xf numFmtId="49" fontId="9" fillId="0" borderId="15" xfId="0" applyNumberFormat="1" applyFont="1" applyFill="1" applyBorder="1" applyAlignment="1">
      <alignment vertical="center"/>
    </xf>
    <xf numFmtId="49" fontId="9" fillId="0" borderId="11" xfId="0" applyNumberFormat="1" applyFont="1" applyFill="1" applyBorder="1" applyAlignment="1">
      <alignment vertical="center"/>
    </xf>
    <xf numFmtId="49" fontId="9" fillId="0" borderId="0" xfId="0" applyNumberFormat="1" applyFont="1" applyFill="1" applyBorder="1" applyAlignment="1">
      <alignment vertical="center"/>
    </xf>
    <xf numFmtId="49" fontId="9" fillId="0" borderId="13" xfId="0" applyNumberFormat="1" applyFont="1" applyFill="1" applyBorder="1" applyAlignment="1">
      <alignment vertical="center"/>
    </xf>
    <xf numFmtId="0" fontId="0" fillId="0" borderId="0" xfId="0" applyFont="1" applyFill="1" applyAlignment="1">
      <alignment/>
    </xf>
    <xf numFmtId="0" fontId="0" fillId="0" borderId="0" xfId="0" applyFont="1" applyAlignment="1">
      <alignment vertical="center" shrinkToFit="1"/>
    </xf>
    <xf numFmtId="0" fontId="0" fillId="0" borderId="0" xfId="0" applyFont="1" applyAlignment="1">
      <alignment vertical="center"/>
    </xf>
    <xf numFmtId="0" fontId="0" fillId="0" borderId="15" xfId="0" applyFont="1" applyBorder="1" applyAlignment="1">
      <alignment horizontal="right" shrinkToFit="1"/>
    </xf>
    <xf numFmtId="0" fontId="15" fillId="0" borderId="13" xfId="0" applyFont="1" applyBorder="1" applyAlignment="1">
      <alignment shrinkToFit="1"/>
    </xf>
    <xf numFmtId="0" fontId="0" fillId="0" borderId="16" xfId="0" applyFont="1" applyBorder="1" applyAlignment="1">
      <alignment horizontal="center" vertical="center" shrinkToFit="1"/>
    </xf>
    <xf numFmtId="0" fontId="0" fillId="0" borderId="1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Border="1" applyAlignment="1">
      <alignment shrinkToFit="1"/>
    </xf>
    <xf numFmtId="0" fontId="0" fillId="0" borderId="0" xfId="0" applyFont="1" applyFill="1" applyBorder="1" applyAlignment="1">
      <alignment shrinkToFit="1"/>
    </xf>
    <xf numFmtId="0" fontId="0" fillId="0" borderId="0" xfId="0" applyFont="1" applyFill="1" applyAlignment="1">
      <alignment horizontal="right"/>
    </xf>
    <xf numFmtId="0" fontId="0" fillId="0" borderId="0" xfId="0" applyFont="1" applyFill="1" applyAlignment="1">
      <alignment vertical="center"/>
    </xf>
    <xf numFmtId="0" fontId="0" fillId="0" borderId="0" xfId="0" applyFont="1" applyFill="1" applyAlignment="1">
      <alignment horizontal="center"/>
    </xf>
    <xf numFmtId="0" fontId="0" fillId="0" borderId="10" xfId="0" applyFont="1" applyBorder="1" applyAlignment="1">
      <alignment vertical="center"/>
    </xf>
    <xf numFmtId="0" fontId="0" fillId="0" borderId="17" xfId="0" applyFont="1" applyBorder="1" applyAlignment="1">
      <alignment horizontal="right" vertical="center"/>
    </xf>
    <xf numFmtId="0" fontId="0" fillId="0" borderId="18" xfId="0" applyFont="1" applyBorder="1" applyAlignment="1">
      <alignment horizontal="left" vertical="center" shrinkToFit="1"/>
    </xf>
    <xf numFmtId="0" fontId="0" fillId="34" borderId="19" xfId="0" applyFont="1" applyFill="1" applyBorder="1" applyAlignment="1" applyProtection="1">
      <alignment vertical="center"/>
      <protection hidden="1"/>
    </xf>
    <xf numFmtId="0" fontId="0" fillId="34" borderId="20" xfId="0" applyFont="1" applyFill="1" applyBorder="1" applyAlignment="1" applyProtection="1">
      <alignment vertical="center"/>
      <protection hidden="1"/>
    </xf>
    <xf numFmtId="0" fontId="0" fillId="34" borderId="21" xfId="0" applyFont="1" applyFill="1" applyBorder="1" applyAlignment="1" applyProtection="1">
      <alignment vertical="center"/>
      <protection hidden="1"/>
    </xf>
    <xf numFmtId="0" fontId="0" fillId="34" borderId="20" xfId="0" applyFont="1" applyFill="1" applyBorder="1" applyAlignment="1" applyProtection="1">
      <alignment vertical="center"/>
      <protection hidden="1"/>
    </xf>
    <xf numFmtId="0" fontId="0" fillId="34" borderId="21" xfId="0" applyFont="1" applyFill="1" applyBorder="1" applyAlignment="1" applyProtection="1">
      <alignment vertical="center"/>
      <protection hidden="1"/>
    </xf>
    <xf numFmtId="0" fontId="0" fillId="34" borderId="22" xfId="0" applyFont="1" applyFill="1" applyBorder="1" applyAlignment="1" applyProtection="1">
      <alignment vertical="center"/>
      <protection hidden="1"/>
    </xf>
    <xf numFmtId="0" fontId="0" fillId="34" borderId="23" xfId="0" applyFont="1" applyFill="1" applyBorder="1" applyAlignment="1" applyProtection="1">
      <alignment vertical="center"/>
      <protection hidden="1"/>
    </xf>
    <xf numFmtId="0" fontId="0" fillId="0" borderId="0" xfId="0" applyFont="1" applyFill="1" applyBorder="1" applyAlignment="1">
      <alignment vertical="center"/>
    </xf>
    <xf numFmtId="0" fontId="0" fillId="35" borderId="24" xfId="0" applyFont="1" applyFill="1" applyBorder="1" applyAlignment="1" applyProtection="1">
      <alignment horizontal="left" shrinkToFit="1"/>
      <protection hidden="1"/>
    </xf>
    <xf numFmtId="0" fontId="0" fillId="35" borderId="25" xfId="0" applyFont="1" applyFill="1" applyBorder="1" applyAlignment="1" applyProtection="1">
      <alignment horizontal="left" shrinkToFit="1"/>
      <protection hidden="1"/>
    </xf>
    <xf numFmtId="0" fontId="0" fillId="0" borderId="0" xfId="0" applyFont="1" applyAlignment="1">
      <alignment vertical="center"/>
    </xf>
    <xf numFmtId="0" fontId="0" fillId="34" borderId="26" xfId="0" applyFont="1" applyFill="1" applyBorder="1" applyAlignment="1" applyProtection="1">
      <alignment vertical="center"/>
      <protection hidden="1"/>
    </xf>
    <xf numFmtId="0" fontId="0" fillId="34" borderId="23" xfId="0" applyFont="1" applyFill="1" applyBorder="1" applyAlignment="1" applyProtection="1">
      <alignment vertical="center"/>
      <protection hidden="1"/>
    </xf>
    <xf numFmtId="0" fontId="0" fillId="35" borderId="27" xfId="0" applyFont="1" applyFill="1" applyBorder="1" applyAlignment="1" applyProtection="1">
      <alignment vertical="center"/>
      <protection hidden="1"/>
    </xf>
    <xf numFmtId="0" fontId="0" fillId="35" borderId="28" xfId="0" applyFont="1" applyFill="1" applyBorder="1" applyAlignment="1" applyProtection="1">
      <alignment vertical="center"/>
      <protection hidden="1"/>
    </xf>
    <xf numFmtId="0" fontId="0" fillId="35" borderId="29" xfId="0" applyFont="1" applyFill="1" applyBorder="1" applyAlignment="1" applyProtection="1">
      <alignment vertical="center"/>
      <protection hidden="1"/>
    </xf>
    <xf numFmtId="0" fontId="0" fillId="35" borderId="30" xfId="0" applyFont="1" applyFill="1" applyBorder="1" applyAlignment="1" applyProtection="1">
      <alignment vertical="center"/>
      <protection hidden="1"/>
    </xf>
    <xf numFmtId="0" fontId="0" fillId="34" borderId="21" xfId="0" applyFont="1" applyFill="1" applyBorder="1" applyAlignment="1" applyProtection="1">
      <alignment horizontal="left" vertical="center"/>
      <protection hidden="1"/>
    </xf>
    <xf numFmtId="0" fontId="0" fillId="34" borderId="31"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34" borderId="32" xfId="0" applyFont="1" applyFill="1" applyBorder="1" applyAlignment="1">
      <alignment vertical="center"/>
    </xf>
    <xf numFmtId="0" fontId="0" fillId="34" borderId="0" xfId="0" applyFont="1" applyFill="1" applyBorder="1" applyAlignment="1">
      <alignment horizontal="left" vertical="center"/>
    </xf>
    <xf numFmtId="0" fontId="0" fillId="34" borderId="33" xfId="0" applyFont="1" applyFill="1" applyBorder="1" applyAlignment="1">
      <alignment vertical="center"/>
    </xf>
    <xf numFmtId="0" fontId="0" fillId="34" borderId="34" xfId="0" applyFont="1" applyFill="1" applyBorder="1" applyAlignment="1">
      <alignment vertical="center"/>
    </xf>
    <xf numFmtId="0" fontId="0" fillId="34" borderId="35" xfId="0" applyFont="1" applyFill="1" applyBorder="1" applyAlignment="1">
      <alignment vertical="center"/>
    </xf>
    <xf numFmtId="0" fontId="0" fillId="36" borderId="12" xfId="0" applyFont="1" applyFill="1" applyBorder="1" applyAlignment="1">
      <alignment vertical="center"/>
    </xf>
    <xf numFmtId="0" fontId="0" fillId="34" borderId="14" xfId="0" applyFont="1" applyFill="1" applyBorder="1" applyAlignment="1">
      <alignment horizontal="right" vertical="center"/>
    </xf>
    <xf numFmtId="0" fontId="0" fillId="34" borderId="19" xfId="0" applyFont="1" applyFill="1" applyBorder="1" applyAlignment="1">
      <alignment horizontal="center" vertical="center"/>
    </xf>
    <xf numFmtId="0" fontId="0" fillId="34" borderId="36" xfId="0" applyFont="1" applyFill="1" applyBorder="1" applyAlignment="1">
      <alignment vertical="center"/>
    </xf>
    <xf numFmtId="0" fontId="0" fillId="34" borderId="12" xfId="0" applyFont="1" applyFill="1" applyBorder="1" applyAlignment="1">
      <alignment vertical="center"/>
    </xf>
    <xf numFmtId="49" fontId="0" fillId="0" borderId="0" xfId="0" applyNumberFormat="1" applyFont="1" applyBorder="1" applyAlignment="1">
      <alignment vertical="center"/>
    </xf>
    <xf numFmtId="180"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0" fontId="0" fillId="34" borderId="37" xfId="0" applyFont="1" applyFill="1" applyBorder="1" applyAlignment="1">
      <alignment vertical="center"/>
    </xf>
    <xf numFmtId="0" fontId="0" fillId="34" borderId="38" xfId="0" applyFont="1" applyFill="1" applyBorder="1" applyAlignment="1">
      <alignment vertical="center"/>
    </xf>
    <xf numFmtId="49" fontId="0" fillId="0" borderId="10" xfId="0" applyNumberFormat="1" applyFont="1" applyBorder="1" applyAlignment="1">
      <alignment horizontal="left" vertical="center"/>
    </xf>
    <xf numFmtId="0" fontId="0" fillId="0" borderId="17" xfId="0" applyFont="1" applyBorder="1" applyAlignment="1">
      <alignment vertical="center"/>
    </xf>
    <xf numFmtId="0" fontId="0" fillId="0" borderId="17" xfId="0" applyFont="1" applyBorder="1" applyAlignment="1">
      <alignment horizontal="left" vertical="center"/>
    </xf>
    <xf numFmtId="0" fontId="0" fillId="0" borderId="11" xfId="0" applyFont="1" applyBorder="1" applyAlignment="1">
      <alignmen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34" borderId="39" xfId="0" applyFont="1" applyFill="1" applyBorder="1" applyAlignment="1">
      <alignment vertical="center"/>
    </xf>
    <xf numFmtId="0" fontId="0" fillId="34" borderId="19" xfId="0" applyFont="1" applyFill="1" applyBorder="1" applyAlignment="1">
      <alignment vertical="center"/>
    </xf>
    <xf numFmtId="0" fontId="0" fillId="34" borderId="40" xfId="0" applyFont="1" applyFill="1" applyBorder="1" applyAlignment="1">
      <alignment vertical="center"/>
    </xf>
    <xf numFmtId="0" fontId="0" fillId="34" borderId="41" xfId="0" applyFont="1" applyFill="1" applyBorder="1" applyAlignment="1">
      <alignment vertical="center"/>
    </xf>
    <xf numFmtId="0" fontId="0" fillId="0" borderId="42" xfId="0" applyFont="1" applyFill="1" applyBorder="1" applyAlignment="1">
      <alignment horizontal="center" vertical="center"/>
    </xf>
    <xf numFmtId="0" fontId="0" fillId="0" borderId="17" xfId="0" applyFont="1" applyFill="1" applyBorder="1" applyAlignment="1">
      <alignment horizontal="center" vertical="center"/>
    </xf>
    <xf numFmtId="0" fontId="0" fillId="34" borderId="30" xfId="0" applyFont="1" applyFill="1" applyBorder="1" applyAlignment="1">
      <alignment vertical="center"/>
    </xf>
    <xf numFmtId="0" fontId="0" fillId="0" borderId="10" xfId="0" applyNumberFormat="1"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34" borderId="11" xfId="0" applyFont="1" applyFill="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49" fontId="0" fillId="0" borderId="0" xfId="0" applyNumberFormat="1" applyFont="1" applyAlignment="1">
      <alignment vertical="center"/>
    </xf>
    <xf numFmtId="0" fontId="0" fillId="34" borderId="23" xfId="0" applyFont="1" applyFill="1" applyBorder="1" applyAlignment="1">
      <alignment vertical="center"/>
    </xf>
    <xf numFmtId="0" fontId="0" fillId="34" borderId="43" xfId="0" applyFont="1" applyFill="1" applyBorder="1" applyAlignment="1">
      <alignment vertical="center"/>
    </xf>
    <xf numFmtId="0" fontId="0" fillId="34" borderId="18" xfId="0" applyFont="1" applyFill="1" applyBorder="1" applyAlignment="1">
      <alignment horizontal="center" vertical="center"/>
    </xf>
    <xf numFmtId="0" fontId="9" fillId="36" borderId="44" xfId="0" applyFont="1" applyFill="1" applyBorder="1" applyAlignment="1" applyProtection="1">
      <alignment vertical="center"/>
      <protection locked="0"/>
    </xf>
    <xf numFmtId="0" fontId="9" fillId="36" borderId="45" xfId="0" applyFont="1" applyFill="1" applyBorder="1" applyAlignment="1" applyProtection="1">
      <alignment vertical="center"/>
      <protection locked="0"/>
    </xf>
    <xf numFmtId="0" fontId="9" fillId="36" borderId="43" xfId="0" applyFont="1" applyFill="1" applyBorder="1" applyAlignment="1" applyProtection="1">
      <alignment vertical="center"/>
      <protection locked="0"/>
    </xf>
    <xf numFmtId="0" fontId="9" fillId="36" borderId="24" xfId="0" applyFont="1" applyFill="1" applyBorder="1" applyAlignment="1" applyProtection="1">
      <alignment vertical="center"/>
      <protection locked="0"/>
    </xf>
    <xf numFmtId="0" fontId="9" fillId="36" borderId="25" xfId="0" applyFont="1" applyFill="1" applyBorder="1" applyAlignment="1" applyProtection="1">
      <alignment vertical="center"/>
      <protection locked="0"/>
    </xf>
    <xf numFmtId="0" fontId="9" fillId="36" borderId="46" xfId="0" applyFont="1" applyFill="1" applyBorder="1" applyAlignment="1" applyProtection="1">
      <alignment vertical="center"/>
      <protection locked="0"/>
    </xf>
    <xf numFmtId="0" fontId="9" fillId="36" borderId="47" xfId="0" applyFont="1" applyFill="1" applyBorder="1" applyAlignment="1" applyProtection="1">
      <alignment vertical="center"/>
      <protection locked="0"/>
    </xf>
    <xf numFmtId="0" fontId="9" fillId="36" borderId="48" xfId="0" applyFont="1" applyFill="1" applyBorder="1" applyAlignment="1" applyProtection="1">
      <alignment vertical="center"/>
      <protection locked="0"/>
    </xf>
    <xf numFmtId="0" fontId="9" fillId="36" borderId="49" xfId="0" applyFont="1" applyFill="1" applyBorder="1" applyAlignment="1" applyProtection="1">
      <alignment vertical="center"/>
      <protection locked="0"/>
    </xf>
    <xf numFmtId="0" fontId="9" fillId="36" borderId="50" xfId="0" applyFont="1" applyFill="1" applyBorder="1" applyAlignment="1" applyProtection="1">
      <alignment vertical="center"/>
      <protection locked="0"/>
    </xf>
    <xf numFmtId="0" fontId="9" fillId="36" borderId="51" xfId="0" applyFont="1" applyFill="1" applyBorder="1" applyAlignment="1" applyProtection="1">
      <alignment vertical="center"/>
      <protection locked="0"/>
    </xf>
    <xf numFmtId="0" fontId="9" fillId="36" borderId="52" xfId="0" applyFont="1" applyFill="1" applyBorder="1" applyAlignment="1" applyProtection="1">
      <alignment vertical="center"/>
      <protection locked="0"/>
    </xf>
    <xf numFmtId="0" fontId="9" fillId="36" borderId="53" xfId="0" applyFont="1" applyFill="1" applyBorder="1" applyAlignment="1" applyProtection="1">
      <alignment vertical="center"/>
      <protection locked="0"/>
    </xf>
    <xf numFmtId="0" fontId="9" fillId="36" borderId="54" xfId="0" applyFont="1" applyFill="1" applyBorder="1" applyAlignment="1" applyProtection="1">
      <alignment vertical="center"/>
      <protection locked="0"/>
    </xf>
    <xf numFmtId="0" fontId="0" fillId="35" borderId="46" xfId="0" applyFont="1" applyFill="1" applyBorder="1" applyAlignment="1" applyProtection="1">
      <alignment vertical="center" shrinkToFit="1"/>
      <protection hidden="1"/>
    </xf>
    <xf numFmtId="0" fontId="0" fillId="35" borderId="24" xfId="0" applyFont="1" applyFill="1" applyBorder="1" applyAlignment="1" applyProtection="1">
      <alignment vertical="center" shrinkToFit="1"/>
      <protection hidden="1"/>
    </xf>
    <xf numFmtId="0" fontId="0" fillId="35" borderId="47" xfId="0" applyFont="1" applyFill="1" applyBorder="1" applyAlignment="1" applyProtection="1">
      <alignment vertical="center" shrinkToFit="1"/>
      <protection hidden="1"/>
    </xf>
    <xf numFmtId="0" fontId="0" fillId="35" borderId="25" xfId="0" applyFont="1" applyFill="1" applyBorder="1" applyAlignment="1" applyProtection="1">
      <alignment vertical="center" shrinkToFit="1"/>
      <protection hidden="1"/>
    </xf>
    <xf numFmtId="0" fontId="0" fillId="0" borderId="0" xfId="0" applyFont="1" applyFill="1" applyBorder="1" applyAlignment="1">
      <alignment horizontal="center" vertical="center"/>
    </xf>
    <xf numFmtId="0" fontId="18" fillId="0" borderId="0" xfId="0" applyFont="1" applyBorder="1" applyAlignment="1">
      <alignment horizontal="center" shrinkToFit="1"/>
    </xf>
    <xf numFmtId="0" fontId="0" fillId="0" borderId="0" xfId="0" applyFont="1" applyBorder="1" applyAlignment="1">
      <alignment horizontal="center" vertical="center"/>
    </xf>
    <xf numFmtId="0" fontId="0" fillId="36" borderId="12" xfId="0" applyFont="1" applyFill="1" applyBorder="1" applyAlignment="1">
      <alignment vertical="center"/>
    </xf>
    <xf numFmtId="0" fontId="9" fillId="0" borderId="0" xfId="0" applyFont="1" applyFill="1" applyBorder="1" applyAlignment="1">
      <alignment vertical="center" shrinkToFit="1"/>
    </xf>
    <xf numFmtId="0" fontId="0" fillId="0" borderId="0" xfId="0" applyFont="1" applyFill="1" applyBorder="1" applyAlignment="1">
      <alignment horizontal="center" vertical="center" shrinkToFit="1"/>
    </xf>
    <xf numFmtId="0" fontId="0" fillId="0" borderId="0" xfId="0" applyFont="1" applyFill="1" applyAlignment="1">
      <alignment horizontal="left" vertical="center"/>
    </xf>
    <xf numFmtId="0" fontId="8" fillId="0" borderId="17" xfId="0" applyFont="1" applyBorder="1" applyAlignment="1">
      <alignment horizontal="left" vertical="center"/>
    </xf>
    <xf numFmtId="0" fontId="9" fillId="36" borderId="10" xfId="0" applyFont="1" applyFill="1" applyBorder="1" applyAlignment="1" applyProtection="1">
      <alignment horizontal="left" vertical="center"/>
      <protection locked="0"/>
    </xf>
    <xf numFmtId="0" fontId="0" fillId="34" borderId="21" xfId="0" applyFont="1" applyFill="1" applyBorder="1" applyAlignment="1" applyProtection="1">
      <alignment horizontal="center" vertical="center"/>
      <protection hidden="1"/>
    </xf>
    <xf numFmtId="0" fontId="0" fillId="34" borderId="10" xfId="0" applyFont="1" applyFill="1" applyBorder="1" applyAlignment="1" applyProtection="1">
      <alignment horizontal="left" vertical="center"/>
      <protection hidden="1" locked="0"/>
    </xf>
    <xf numFmtId="0" fontId="0" fillId="34" borderId="10" xfId="0" applyFont="1" applyFill="1" applyBorder="1" applyAlignment="1" applyProtection="1">
      <alignment horizontal="center" vertical="center"/>
      <protection hidden="1" locked="0"/>
    </xf>
    <xf numFmtId="0" fontId="0" fillId="34" borderId="44" xfId="0" applyFont="1" applyFill="1" applyBorder="1" applyAlignment="1" applyProtection="1">
      <alignment horizontal="left" vertical="center"/>
      <protection hidden="1" locked="0"/>
    </xf>
    <xf numFmtId="0" fontId="0" fillId="34" borderId="14" xfId="0" applyFont="1" applyFill="1" applyBorder="1" applyAlignment="1" applyProtection="1">
      <alignment horizontal="right" vertical="center"/>
      <protection hidden="1"/>
    </xf>
    <xf numFmtId="0" fontId="0" fillId="35" borderId="46" xfId="0" applyFont="1" applyFill="1" applyBorder="1" applyAlignment="1" applyProtection="1">
      <alignment horizontal="left" vertical="center" shrinkToFit="1"/>
      <protection hidden="1"/>
    </xf>
    <xf numFmtId="0" fontId="0" fillId="35" borderId="24" xfId="0" applyFont="1" applyFill="1" applyBorder="1" applyAlignment="1" applyProtection="1">
      <alignment horizontal="left" vertical="center" shrinkToFit="1"/>
      <protection hidden="1"/>
    </xf>
    <xf numFmtId="0" fontId="0" fillId="35" borderId="47" xfId="0" applyFont="1" applyFill="1" applyBorder="1" applyAlignment="1" applyProtection="1">
      <alignment horizontal="left" vertical="center" shrinkToFit="1"/>
      <protection hidden="1"/>
    </xf>
    <xf numFmtId="0" fontId="0" fillId="35" borderId="25" xfId="0" applyFont="1" applyFill="1" applyBorder="1" applyAlignment="1" applyProtection="1">
      <alignment horizontal="left" vertical="center" shrinkToFit="1"/>
      <protection hidden="1"/>
    </xf>
    <xf numFmtId="0" fontId="0" fillId="35" borderId="32" xfId="0" applyNumberFormat="1" applyFont="1" applyFill="1" applyBorder="1" applyAlignment="1" applyProtection="1">
      <alignment horizontal="left" vertical="center"/>
      <protection hidden="1"/>
    </xf>
    <xf numFmtId="0" fontId="0" fillId="35" borderId="33" xfId="0" applyFont="1" applyFill="1" applyBorder="1" applyAlignment="1" applyProtection="1">
      <alignment horizontal="left" vertical="center"/>
      <protection hidden="1"/>
    </xf>
    <xf numFmtId="0" fontId="0" fillId="35" borderId="55" xfId="0" applyFont="1" applyFill="1" applyBorder="1" applyAlignment="1" applyProtection="1">
      <alignment horizontal="left" vertical="center"/>
      <protection hidden="1"/>
    </xf>
    <xf numFmtId="0" fontId="0" fillId="35" borderId="55" xfId="0" applyFont="1" applyFill="1" applyBorder="1" applyAlignment="1" applyProtection="1">
      <alignment horizontal="left" vertical="center" shrinkToFit="1"/>
      <protection hidden="1"/>
    </xf>
    <xf numFmtId="0" fontId="9" fillId="0" borderId="56" xfId="0" applyFont="1" applyBorder="1" applyAlignment="1">
      <alignment horizontal="center" shrinkToFit="1"/>
    </xf>
    <xf numFmtId="0" fontId="9" fillId="36" borderId="19" xfId="0" applyFont="1" applyFill="1" applyBorder="1" applyAlignment="1" applyProtection="1">
      <alignment vertical="center"/>
      <protection locked="0"/>
    </xf>
    <xf numFmtId="0" fontId="9" fillId="36" borderId="31" xfId="0" applyFont="1" applyFill="1" applyBorder="1" applyAlignment="1" applyProtection="1">
      <alignment vertical="center"/>
      <protection locked="0"/>
    </xf>
    <xf numFmtId="0" fontId="9" fillId="36" borderId="34" xfId="0" applyFont="1" applyFill="1" applyBorder="1" applyAlignment="1" applyProtection="1">
      <alignment horizontal="left" vertical="center"/>
      <protection hidden="1" locked="0"/>
    </xf>
    <xf numFmtId="0" fontId="9" fillId="36" borderId="33" xfId="0" applyFont="1" applyFill="1" applyBorder="1" applyAlignment="1" applyProtection="1">
      <alignment horizontal="left" vertical="center"/>
      <protection hidden="1" locked="0"/>
    </xf>
    <xf numFmtId="0" fontId="9" fillId="36" borderId="32" xfId="0" applyNumberFormat="1" applyFont="1" applyFill="1" applyBorder="1" applyAlignment="1" applyProtection="1">
      <alignment horizontal="left" vertical="center"/>
      <protection hidden="1" locked="0"/>
    </xf>
    <xf numFmtId="0" fontId="9" fillId="36" borderId="35" xfId="0" applyFont="1" applyFill="1" applyBorder="1" applyAlignment="1" applyProtection="1">
      <alignment horizontal="left" vertical="center"/>
      <protection hidden="1" locked="0"/>
    </xf>
    <xf numFmtId="0" fontId="9" fillId="36" borderId="57" xfId="0" applyNumberFormat="1" applyFont="1" applyFill="1" applyBorder="1" applyAlignment="1" applyProtection="1">
      <alignment horizontal="left" vertical="center"/>
      <protection locked="0"/>
    </xf>
    <xf numFmtId="0" fontId="0" fillId="0" borderId="11" xfId="0" applyFont="1" applyBorder="1" applyAlignment="1">
      <alignment/>
    </xf>
    <xf numFmtId="0" fontId="0" fillId="0" borderId="22" xfId="0" applyFont="1" applyBorder="1" applyAlignment="1">
      <alignment shrinkToFit="1"/>
    </xf>
    <xf numFmtId="0" fontId="0" fillId="0" borderId="22" xfId="0" applyFont="1" applyBorder="1" applyAlignment="1">
      <alignment/>
    </xf>
    <xf numFmtId="0" fontId="10" fillId="37" borderId="0" xfId="0" applyFont="1" applyFill="1" applyAlignment="1">
      <alignment horizontal="left" vertical="center"/>
    </xf>
    <xf numFmtId="0" fontId="9" fillId="36" borderId="58" xfId="0" applyFont="1" applyFill="1" applyBorder="1" applyAlignment="1" applyProtection="1">
      <alignment vertical="center" shrinkToFit="1"/>
      <protection locked="0"/>
    </xf>
    <xf numFmtId="0" fontId="0" fillId="34" borderId="59" xfId="0" applyFont="1" applyFill="1" applyBorder="1" applyAlignment="1" applyProtection="1">
      <alignment vertical="center"/>
      <protection hidden="1"/>
    </xf>
    <xf numFmtId="0" fontId="9" fillId="36" borderId="60" xfId="0" applyFont="1" applyFill="1" applyBorder="1" applyAlignment="1" applyProtection="1">
      <alignment vertical="center" shrinkToFit="1"/>
      <protection locked="0"/>
    </xf>
    <xf numFmtId="0" fontId="0" fillId="0" borderId="0" xfId="0" applyFont="1" applyFill="1" applyBorder="1" applyAlignment="1" applyProtection="1">
      <alignment vertical="center"/>
      <protection hidden="1"/>
    </xf>
    <xf numFmtId="0" fontId="9" fillId="0" borderId="0" xfId="0" applyFont="1" applyFill="1" applyBorder="1" applyAlignment="1" applyProtection="1">
      <alignment vertical="center" shrinkToFit="1"/>
      <protection locked="0"/>
    </xf>
    <xf numFmtId="0" fontId="9" fillId="0" borderId="0" xfId="0" applyFont="1" applyAlignment="1">
      <alignment vertical="center"/>
    </xf>
    <xf numFmtId="0" fontId="9" fillId="36" borderId="61" xfId="0" applyFont="1" applyFill="1" applyBorder="1" applyAlignment="1" applyProtection="1">
      <alignment horizontal="left" vertical="center" shrinkToFit="1"/>
      <protection locked="0"/>
    </xf>
    <xf numFmtId="0" fontId="9" fillId="0" borderId="15" xfId="0" applyFont="1" applyFill="1" applyBorder="1" applyAlignment="1" applyProtection="1">
      <alignment vertical="center" shrinkToFit="1"/>
      <protection locked="0"/>
    </xf>
    <xf numFmtId="0" fontId="9" fillId="0" borderId="0" xfId="0" applyFont="1" applyFill="1" applyBorder="1" applyAlignment="1" applyProtection="1">
      <alignment horizontal="left" vertical="center" shrinkToFit="1"/>
      <protection locked="0"/>
    </xf>
    <xf numFmtId="0" fontId="9" fillId="0" borderId="15" xfId="0" applyFont="1" applyFill="1" applyBorder="1" applyAlignment="1" applyProtection="1">
      <alignment horizontal="left" vertical="center" shrinkToFit="1"/>
      <protection locked="0"/>
    </xf>
    <xf numFmtId="0" fontId="25" fillId="0" borderId="0" xfId="0" applyFont="1" applyAlignment="1">
      <alignment vertical="center"/>
    </xf>
    <xf numFmtId="0" fontId="0" fillId="34" borderId="0" xfId="0" applyFill="1" applyAlignment="1">
      <alignment vertical="center"/>
    </xf>
    <xf numFmtId="0" fontId="0" fillId="0" borderId="0" xfId="0" applyFont="1" applyAlignment="1">
      <alignment vertical="center"/>
    </xf>
    <xf numFmtId="0" fontId="22" fillId="34" borderId="0" xfId="61" applyFont="1" applyFill="1" applyAlignment="1">
      <alignment vertical="center" shrinkToFit="1"/>
      <protection/>
    </xf>
    <xf numFmtId="0" fontId="22" fillId="0" borderId="0" xfId="61" applyFont="1" applyAlignment="1">
      <alignment vertical="center" shrinkToFit="1"/>
      <protection/>
    </xf>
    <xf numFmtId="0" fontId="22" fillId="34" borderId="0" xfId="61" applyFont="1" applyFill="1">
      <alignment vertical="center"/>
      <protection/>
    </xf>
    <xf numFmtId="0" fontId="22" fillId="0" borderId="0" xfId="61" applyFont="1">
      <alignment vertical="center"/>
      <protection/>
    </xf>
    <xf numFmtId="0" fontId="22" fillId="0" borderId="0" xfId="61" applyFont="1" applyFill="1" applyAlignment="1">
      <alignment vertical="center"/>
      <protection/>
    </xf>
    <xf numFmtId="0" fontId="22" fillId="0" borderId="0" xfId="61" applyFont="1" applyFill="1" applyAlignment="1">
      <alignment horizontal="center" vertical="center"/>
      <protection/>
    </xf>
    <xf numFmtId="0" fontId="22" fillId="0" borderId="0" xfId="61" applyFont="1" applyFill="1" applyAlignment="1">
      <alignment horizontal="distributed" vertical="center"/>
      <protection/>
    </xf>
    <xf numFmtId="0" fontId="22" fillId="0" borderId="0" xfId="61" applyFont="1" applyFill="1" applyAlignment="1">
      <alignment horizontal="right" vertical="center"/>
      <protection/>
    </xf>
    <xf numFmtId="0" fontId="22" fillId="0" borderId="0" xfId="61" applyFont="1" applyFill="1" applyAlignment="1">
      <alignment horizontal="left" vertical="center" wrapText="1"/>
      <protection/>
    </xf>
    <xf numFmtId="0" fontId="22" fillId="34" borderId="0" xfId="61" applyFont="1" applyFill="1" applyAlignment="1">
      <alignment vertical="center"/>
      <protection/>
    </xf>
    <xf numFmtId="0" fontId="22" fillId="0" borderId="0" xfId="61" applyFont="1" applyAlignment="1">
      <alignment vertical="center"/>
      <protection/>
    </xf>
    <xf numFmtId="0" fontId="0" fillId="35" borderId="55" xfId="0" applyFont="1" applyFill="1" applyBorder="1" applyAlignment="1" applyProtection="1">
      <alignment horizontal="left" shrinkToFit="1"/>
      <protection hidden="1"/>
    </xf>
    <xf numFmtId="0" fontId="0" fillId="35" borderId="62" xfId="0" applyFont="1" applyFill="1" applyBorder="1" applyAlignment="1" applyProtection="1">
      <alignment vertical="center"/>
      <protection hidden="1"/>
    </xf>
    <xf numFmtId="0" fontId="9" fillId="36" borderId="62" xfId="0" applyFont="1" applyFill="1" applyBorder="1" applyAlignment="1" applyProtection="1">
      <alignment vertical="center"/>
      <protection locked="0"/>
    </xf>
    <xf numFmtId="0" fontId="0" fillId="35" borderId="55" xfId="0" applyFont="1" applyFill="1" applyBorder="1" applyAlignment="1" applyProtection="1">
      <alignment vertical="center"/>
      <protection hidden="1"/>
    </xf>
    <xf numFmtId="0" fontId="9" fillId="36" borderId="55" xfId="0" applyFont="1" applyFill="1" applyBorder="1" applyAlignment="1" applyProtection="1">
      <alignment vertical="center"/>
      <protection locked="0"/>
    </xf>
    <xf numFmtId="0" fontId="21" fillId="0" borderId="0" xfId="62" applyFont="1" applyFill="1">
      <alignment vertical="center"/>
      <protection/>
    </xf>
    <xf numFmtId="0" fontId="22" fillId="0" borderId="0" xfId="61" applyFont="1" applyFill="1" applyAlignment="1">
      <alignment vertical="top"/>
      <protection/>
    </xf>
    <xf numFmtId="0" fontId="22" fillId="0" borderId="0" xfId="61" applyFont="1" applyFill="1" applyAlignment="1">
      <alignment horizontal="right" vertical="top"/>
      <protection/>
    </xf>
    <xf numFmtId="0" fontId="22" fillId="0" borderId="0" xfId="61" applyFont="1" applyFill="1" applyAlignment="1">
      <alignment horizontal="left" vertical="center"/>
      <protection/>
    </xf>
    <xf numFmtId="0" fontId="22" fillId="0" borderId="0" xfId="61" applyFont="1" applyFill="1" applyAlignment="1">
      <alignment vertical="center" wrapText="1"/>
      <protection/>
    </xf>
    <xf numFmtId="0" fontId="13" fillId="0" borderId="0" xfId="62" applyFont="1">
      <alignment vertical="center"/>
      <protection/>
    </xf>
    <xf numFmtId="0" fontId="22" fillId="0" borderId="0" xfId="61" applyFont="1" applyFill="1" applyAlignment="1">
      <alignment vertical="center" shrinkToFit="1"/>
      <protection/>
    </xf>
    <xf numFmtId="0" fontId="0" fillId="0" borderId="0" xfId="0" applyFont="1" applyAlignment="1">
      <alignment horizontal="right" vertical="center"/>
    </xf>
    <xf numFmtId="0" fontId="0" fillId="0" borderId="0" xfId="0" applyFont="1" applyBorder="1" applyAlignment="1">
      <alignment horizontal="right" vertical="center"/>
    </xf>
    <xf numFmtId="0" fontId="6" fillId="0" borderId="0" xfId="0" applyFont="1" applyAlignment="1">
      <alignment horizontal="right" vertical="center"/>
    </xf>
    <xf numFmtId="0" fontId="0" fillId="0" borderId="0" xfId="0" applyFont="1" applyFill="1" applyAlignment="1">
      <alignment horizontal="right" vertical="center"/>
    </xf>
    <xf numFmtId="0" fontId="11" fillId="0" borderId="0" xfId="0" applyFont="1" applyAlignment="1">
      <alignment horizontal="right" vertical="center"/>
    </xf>
    <xf numFmtId="0" fontId="0" fillId="0" borderId="0" xfId="0" applyAlignment="1">
      <alignment horizontal="right" vertical="center"/>
    </xf>
    <xf numFmtId="0" fontId="2" fillId="0" borderId="0" xfId="0" applyFont="1" applyFill="1" applyAlignment="1">
      <alignment horizontal="right" vertical="center"/>
    </xf>
    <xf numFmtId="0" fontId="9" fillId="0" borderId="0" xfId="0" applyFont="1" applyAlignment="1">
      <alignment horizontal="right" vertical="center"/>
    </xf>
    <xf numFmtId="0" fontId="9" fillId="36" borderId="63" xfId="0" applyFont="1" applyFill="1" applyBorder="1" applyAlignment="1" applyProtection="1">
      <alignment vertical="center" shrinkToFit="1"/>
      <protection locked="0"/>
    </xf>
    <xf numFmtId="0" fontId="9" fillId="36" borderId="24" xfId="0" applyFont="1" applyFill="1" applyBorder="1" applyAlignment="1" applyProtection="1">
      <alignment horizontal="left" vertical="center"/>
      <protection locked="0"/>
    </xf>
    <xf numFmtId="0" fontId="9" fillId="36" borderId="25" xfId="0" applyFont="1" applyFill="1" applyBorder="1" applyAlignment="1" applyProtection="1">
      <alignment horizontal="left" vertical="center"/>
      <protection locked="0"/>
    </xf>
    <xf numFmtId="0" fontId="9" fillId="36" borderId="46" xfId="0" applyFont="1" applyFill="1" applyBorder="1" applyAlignment="1" applyProtection="1">
      <alignment horizontal="left" vertical="center"/>
      <protection locked="0"/>
    </xf>
    <xf numFmtId="0" fontId="9" fillId="36" borderId="47" xfId="0" applyFont="1" applyFill="1" applyBorder="1" applyAlignment="1" applyProtection="1">
      <alignment horizontal="left" vertical="center"/>
      <protection locked="0"/>
    </xf>
    <xf numFmtId="0" fontId="9" fillId="36" borderId="52" xfId="0" applyFont="1" applyFill="1" applyBorder="1" applyAlignment="1" applyProtection="1">
      <alignment vertical="center" shrinkToFit="1"/>
      <protection locked="0"/>
    </xf>
    <xf numFmtId="0" fontId="9" fillId="36" borderId="53" xfId="0" applyFont="1" applyFill="1" applyBorder="1" applyAlignment="1" applyProtection="1">
      <alignment vertical="center" shrinkToFit="1"/>
      <protection locked="0"/>
    </xf>
    <xf numFmtId="0" fontId="9" fillId="36" borderId="54" xfId="0" applyFont="1" applyFill="1" applyBorder="1" applyAlignment="1" applyProtection="1">
      <alignment vertical="center" shrinkToFit="1"/>
      <protection locked="0"/>
    </xf>
    <xf numFmtId="49" fontId="0" fillId="0" borderId="42" xfId="0" applyNumberFormat="1" applyFont="1" applyBorder="1" applyAlignment="1">
      <alignment vertical="center"/>
    </xf>
    <xf numFmtId="0" fontId="9" fillId="36" borderId="55" xfId="0" applyFont="1" applyFill="1" applyBorder="1" applyAlignment="1" applyProtection="1">
      <alignment horizontal="left" vertical="center"/>
      <protection hidden="1" locked="0"/>
    </xf>
    <xf numFmtId="0" fontId="28" fillId="33" borderId="12" xfId="0" applyFont="1" applyFill="1" applyBorder="1" applyAlignment="1">
      <alignment horizontal="center" vertical="center" shrinkToFit="1"/>
    </xf>
    <xf numFmtId="0" fontId="22" fillId="38" borderId="0" xfId="61" applyFont="1" applyFill="1" applyAlignment="1">
      <alignment vertical="center"/>
      <protection/>
    </xf>
    <xf numFmtId="0" fontId="29" fillId="0" borderId="0" xfId="61" applyFont="1" applyFill="1" applyAlignment="1">
      <alignment vertical="center"/>
      <protection/>
    </xf>
    <xf numFmtId="0" fontId="21" fillId="0" borderId="0" xfId="61" applyFont="1" applyFill="1" applyAlignment="1">
      <alignment vertical="center"/>
      <protection/>
    </xf>
    <xf numFmtId="0" fontId="15" fillId="0" borderId="0" xfId="0" applyFont="1" applyAlignment="1">
      <alignment vertical="center"/>
    </xf>
    <xf numFmtId="0" fontId="22" fillId="0" borderId="0" xfId="61" applyFont="1" applyFill="1" applyAlignment="1">
      <alignment horizontal="center" vertical="top"/>
      <protection/>
    </xf>
    <xf numFmtId="0" fontId="9" fillId="36" borderId="28" xfId="0" applyFont="1" applyFill="1" applyBorder="1" applyAlignment="1" applyProtection="1">
      <alignment vertical="center"/>
      <protection locked="0"/>
    </xf>
    <xf numFmtId="0" fontId="9" fillId="36" borderId="64" xfId="0" applyFont="1" applyFill="1" applyBorder="1" applyAlignment="1" applyProtection="1">
      <alignment vertical="center"/>
      <protection locked="0"/>
    </xf>
    <xf numFmtId="0" fontId="22" fillId="0" borderId="0" xfId="61" applyFont="1" applyFill="1" applyAlignment="1">
      <alignment horizontal="center" vertical="center"/>
      <protection/>
    </xf>
    <xf numFmtId="0" fontId="22" fillId="0" borderId="0" xfId="61" applyFont="1" applyFill="1" applyAlignment="1">
      <alignment horizontal="distributed" vertical="center"/>
      <protection/>
    </xf>
    <xf numFmtId="0" fontId="22" fillId="0" borderId="0" xfId="61" applyFont="1" applyFill="1" applyAlignment="1">
      <alignment horizontal="left" vertical="top" wrapText="1"/>
      <protection/>
    </xf>
    <xf numFmtId="0" fontId="22" fillId="0" borderId="0" xfId="61" applyFont="1" applyFill="1" applyAlignment="1">
      <alignment horizontal="left" vertical="center" wrapText="1"/>
      <protection/>
    </xf>
    <xf numFmtId="0" fontId="22" fillId="0" borderId="0" xfId="61" applyFont="1" applyFill="1" applyAlignment="1">
      <alignment horizontal="left" vertical="center"/>
      <protection/>
    </xf>
    <xf numFmtId="0" fontId="15" fillId="0" borderId="0" xfId="43" applyFont="1" applyFill="1" applyAlignment="1" applyProtection="1">
      <alignment horizontal="left" vertical="center"/>
      <protection/>
    </xf>
    <xf numFmtId="0" fontId="26" fillId="0" borderId="0" xfId="43" applyFont="1" applyAlignment="1" applyProtection="1">
      <alignment horizontal="left" vertical="center" shrinkToFit="1"/>
      <protection/>
    </xf>
    <xf numFmtId="0" fontId="18" fillId="0" borderId="0" xfId="62" applyFont="1" applyAlignment="1">
      <alignment horizontal="left" vertical="center" shrinkToFit="1"/>
      <protection/>
    </xf>
    <xf numFmtId="0" fontId="22" fillId="0" borderId="0" xfId="61" applyFont="1" applyFill="1" applyAlignment="1">
      <alignment horizontal="left" vertical="center" shrinkToFit="1"/>
      <protection/>
    </xf>
    <xf numFmtId="0" fontId="22" fillId="0" borderId="0" xfId="63" applyFont="1" applyFill="1" applyAlignment="1">
      <alignment horizontal="left" vertical="center" wrapText="1"/>
      <protection/>
    </xf>
    <xf numFmtId="0" fontId="22" fillId="0" borderId="0" xfId="61" applyFont="1" applyFill="1" applyAlignment="1">
      <alignment horizontal="center" vertical="top"/>
      <protection/>
    </xf>
    <xf numFmtId="0" fontId="22" fillId="0" borderId="0" xfId="61" applyFont="1" applyFill="1" applyAlignment="1">
      <alignment horizontal="distributed" vertical="top"/>
      <protection/>
    </xf>
    <xf numFmtId="0" fontId="24" fillId="0" borderId="0" xfId="61" applyFont="1" applyFill="1" applyAlignment="1">
      <alignment horizontal="center" vertical="center" wrapText="1"/>
      <protection/>
    </xf>
    <xf numFmtId="0" fontId="24" fillId="0" borderId="0" xfId="61" applyFont="1" applyFill="1" applyAlignment="1">
      <alignment horizontal="center" vertical="center"/>
      <protection/>
    </xf>
    <xf numFmtId="0" fontId="29" fillId="0" borderId="0" xfId="61" applyFont="1" applyFill="1" applyAlignment="1">
      <alignment horizontal="left" vertical="center"/>
      <protection/>
    </xf>
    <xf numFmtId="0" fontId="19" fillId="36" borderId="65" xfId="0" applyFont="1" applyFill="1" applyBorder="1" applyAlignment="1">
      <alignment horizontal="center" vertical="center" wrapText="1"/>
    </xf>
    <xf numFmtId="0" fontId="19" fillId="36" borderId="66" xfId="0" applyFont="1" applyFill="1" applyBorder="1" applyAlignment="1">
      <alignment horizontal="center" vertical="center" wrapText="1"/>
    </xf>
    <xf numFmtId="0" fontId="19" fillId="36" borderId="67" xfId="0" applyFont="1" applyFill="1" applyBorder="1" applyAlignment="1">
      <alignment horizontal="center" vertical="center" wrapText="1"/>
    </xf>
    <xf numFmtId="0" fontId="19" fillId="36" borderId="68" xfId="0" applyFont="1" applyFill="1" applyBorder="1" applyAlignment="1">
      <alignment horizontal="center" vertical="center" wrapText="1"/>
    </xf>
    <xf numFmtId="0" fontId="19" fillId="36" borderId="69" xfId="0" applyFont="1" applyFill="1" applyBorder="1" applyAlignment="1">
      <alignment horizontal="center" vertical="center" wrapText="1"/>
    </xf>
    <xf numFmtId="0" fontId="19" fillId="36" borderId="70" xfId="0" applyFont="1" applyFill="1" applyBorder="1" applyAlignment="1">
      <alignment horizontal="center" vertical="center" wrapText="1"/>
    </xf>
    <xf numFmtId="0" fontId="9" fillId="0" borderId="0" xfId="0" applyFont="1" applyAlignment="1">
      <alignment horizontal="center" vertical="center" shrinkToFit="1"/>
    </xf>
    <xf numFmtId="0" fontId="10" fillId="37" borderId="0" xfId="0" applyFont="1" applyFill="1" applyAlignment="1">
      <alignment horizontal="left" vertical="center"/>
    </xf>
    <xf numFmtId="0" fontId="0" fillId="34" borderId="10" xfId="0" applyFont="1" applyFill="1" applyBorder="1" applyAlignment="1">
      <alignment horizontal="right" vertical="center"/>
    </xf>
    <xf numFmtId="0" fontId="0" fillId="34" borderId="44" xfId="0" applyFont="1" applyFill="1" applyBorder="1" applyAlignment="1">
      <alignment horizontal="right" vertical="center"/>
    </xf>
    <xf numFmtId="0" fontId="9" fillId="36" borderId="10" xfId="0" applyFont="1" applyFill="1" applyBorder="1" applyAlignment="1" applyProtection="1">
      <alignment horizontal="center" vertical="center"/>
      <protection locked="0"/>
    </xf>
    <xf numFmtId="0" fontId="0" fillId="34" borderId="71" xfId="0" applyFont="1" applyFill="1" applyBorder="1" applyAlignment="1">
      <alignment horizontal="center" vertical="center"/>
    </xf>
    <xf numFmtId="0" fontId="9" fillId="36" borderId="41"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72" xfId="0" applyFont="1" applyFill="1" applyBorder="1" applyAlignment="1">
      <alignment horizontal="left" vertical="center"/>
    </xf>
    <xf numFmtId="0" fontId="9" fillId="36" borderId="71" xfId="0" applyFont="1" applyFill="1" applyBorder="1" applyAlignment="1" applyProtection="1">
      <alignment horizontal="left" vertical="center"/>
      <protection locked="0"/>
    </xf>
    <xf numFmtId="0" fontId="0" fillId="34" borderId="56" xfId="0" applyFont="1" applyFill="1" applyBorder="1" applyAlignment="1">
      <alignment horizontal="center" vertical="center"/>
    </xf>
    <xf numFmtId="0" fontId="9" fillId="36" borderId="56" xfId="0" applyFont="1" applyFill="1" applyBorder="1" applyAlignment="1" applyProtection="1">
      <alignment horizontal="left" vertical="center"/>
      <protection locked="0"/>
    </xf>
    <xf numFmtId="49" fontId="9" fillId="36" borderId="71" xfId="0" applyNumberFormat="1" applyFont="1" applyFill="1" applyBorder="1" applyAlignment="1" applyProtection="1">
      <alignment horizontal="left" vertical="center"/>
      <protection locked="0"/>
    </xf>
    <xf numFmtId="49" fontId="9" fillId="36" borderId="19" xfId="0" applyNumberFormat="1" applyFont="1" applyFill="1" applyBorder="1" applyAlignment="1" applyProtection="1">
      <alignment horizontal="left" vertical="center"/>
      <protection locked="0"/>
    </xf>
    <xf numFmtId="49" fontId="9" fillId="36" borderId="20" xfId="0" applyNumberFormat="1" applyFont="1" applyFill="1" applyBorder="1" applyAlignment="1" applyProtection="1">
      <alignment horizontal="left" vertical="center"/>
      <protection locked="0"/>
    </xf>
    <xf numFmtId="0" fontId="0" fillId="34" borderId="22" xfId="0" applyFont="1" applyFill="1" applyBorder="1" applyAlignment="1">
      <alignment horizontal="center" vertical="center"/>
    </xf>
    <xf numFmtId="49" fontId="9" fillId="36" borderId="22" xfId="0" applyNumberFormat="1" applyFont="1" applyFill="1" applyBorder="1" applyAlignment="1" applyProtection="1">
      <alignment horizontal="left" vertical="center"/>
      <protection locked="0"/>
    </xf>
    <xf numFmtId="0" fontId="0" fillId="34" borderId="73" xfId="0" applyFont="1" applyFill="1" applyBorder="1" applyAlignment="1">
      <alignment horizontal="left" vertical="center"/>
    </xf>
    <xf numFmtId="0" fontId="9" fillId="36" borderId="74" xfId="0" applyFont="1" applyFill="1" applyBorder="1" applyAlignment="1" applyProtection="1">
      <alignment horizontal="left" vertical="center"/>
      <protection locked="0"/>
    </xf>
    <xf numFmtId="0" fontId="0" fillId="34" borderId="37" xfId="0" applyFont="1" applyFill="1" applyBorder="1" applyAlignment="1">
      <alignment horizontal="left" vertical="center"/>
    </xf>
    <xf numFmtId="0" fontId="0" fillId="34" borderId="38" xfId="0" applyFont="1" applyFill="1" applyBorder="1" applyAlignment="1">
      <alignment horizontal="left" vertical="center"/>
    </xf>
    <xf numFmtId="49" fontId="9" fillId="36" borderId="74" xfId="0" applyNumberFormat="1" applyFont="1" applyFill="1" applyBorder="1" applyAlignment="1" applyProtection="1">
      <alignment horizontal="left" vertical="center"/>
      <protection locked="0"/>
    </xf>
    <xf numFmtId="0" fontId="9" fillId="36" borderId="20" xfId="0" applyFont="1" applyFill="1" applyBorder="1" applyAlignment="1" applyProtection="1">
      <alignment horizontal="center" vertical="center"/>
      <protection locked="0"/>
    </xf>
    <xf numFmtId="0" fontId="9" fillId="36" borderId="22" xfId="0" applyFont="1" applyFill="1" applyBorder="1" applyAlignment="1" applyProtection="1">
      <alignment horizontal="center" vertical="center"/>
      <protection locked="0"/>
    </xf>
    <xf numFmtId="0" fontId="9" fillId="36" borderId="21" xfId="0" applyFont="1" applyFill="1" applyBorder="1" applyAlignment="1" applyProtection="1">
      <alignment horizontal="center" vertical="center"/>
      <protection locked="0"/>
    </xf>
    <xf numFmtId="0" fontId="9" fillId="36" borderId="48" xfId="0" applyFont="1" applyFill="1" applyBorder="1" applyAlignment="1" applyProtection="1">
      <alignment horizontal="left" vertical="center" shrinkToFit="1"/>
      <protection locked="0"/>
    </xf>
    <xf numFmtId="0" fontId="9" fillId="36" borderId="75" xfId="0" applyFont="1" applyFill="1" applyBorder="1" applyAlignment="1" applyProtection="1">
      <alignment horizontal="left" vertical="center" shrinkToFit="1"/>
      <protection locked="0"/>
    </xf>
    <xf numFmtId="0" fontId="9" fillId="36" borderId="76" xfId="0" applyFont="1" applyFill="1" applyBorder="1" applyAlignment="1" applyProtection="1">
      <alignment horizontal="left" vertical="center" shrinkToFit="1"/>
      <protection locked="0"/>
    </xf>
    <xf numFmtId="0" fontId="9" fillId="0" borderId="11"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36" borderId="77" xfId="0" applyFont="1" applyFill="1" applyBorder="1" applyAlignment="1" applyProtection="1">
      <alignment horizontal="center" vertical="center"/>
      <protection locked="0"/>
    </xf>
    <xf numFmtId="0" fontId="9" fillId="36" borderId="78" xfId="0" applyFont="1" applyFill="1" applyBorder="1" applyAlignment="1" applyProtection="1">
      <alignment horizontal="center" vertical="center"/>
      <protection locked="0"/>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9" fillId="36" borderId="79" xfId="0" applyFont="1" applyFill="1" applyBorder="1" applyAlignment="1" applyProtection="1">
      <alignment horizontal="center" vertical="center"/>
      <protection locked="0"/>
    </xf>
    <xf numFmtId="0" fontId="9" fillId="34" borderId="71" xfId="0" applyFont="1" applyFill="1" applyBorder="1" applyAlignment="1" applyProtection="1">
      <alignment horizontal="left" vertical="center"/>
      <protection locked="0"/>
    </xf>
    <xf numFmtId="0" fontId="9" fillId="34" borderId="80" xfId="0" applyFont="1" applyFill="1" applyBorder="1" applyAlignment="1" applyProtection="1">
      <alignment horizontal="left" vertical="center"/>
      <protection locked="0"/>
    </xf>
    <xf numFmtId="0" fontId="9" fillId="36" borderId="81" xfId="0" applyFont="1" applyFill="1" applyBorder="1" applyAlignment="1" applyProtection="1">
      <alignment horizontal="left" vertical="center"/>
      <protection locked="0"/>
    </xf>
    <xf numFmtId="0" fontId="9" fillId="36" borderId="75" xfId="0" applyFont="1" applyFill="1" applyBorder="1" applyAlignment="1" applyProtection="1">
      <alignment horizontal="left" vertical="center"/>
      <protection locked="0"/>
    </xf>
    <xf numFmtId="0" fontId="9" fillId="36" borderId="76" xfId="0" applyFont="1" applyFill="1" applyBorder="1" applyAlignment="1" applyProtection="1">
      <alignment horizontal="left" vertical="center"/>
      <protection locked="0"/>
    </xf>
    <xf numFmtId="180" fontId="9" fillId="36" borderId="74" xfId="0" applyNumberFormat="1" applyFont="1" applyFill="1" applyBorder="1" applyAlignment="1" applyProtection="1">
      <alignment horizontal="left" vertical="center"/>
      <protection locked="0"/>
    </xf>
    <xf numFmtId="180" fontId="9" fillId="36" borderId="71" xfId="0" applyNumberFormat="1" applyFont="1" applyFill="1" applyBorder="1" applyAlignment="1" applyProtection="1">
      <alignment horizontal="left" vertical="center"/>
      <protection locked="0"/>
    </xf>
    <xf numFmtId="180" fontId="9" fillId="36" borderId="80" xfId="0" applyNumberFormat="1" applyFont="1" applyFill="1" applyBorder="1" applyAlignment="1" applyProtection="1">
      <alignment horizontal="left" vertical="center"/>
      <protection locked="0"/>
    </xf>
    <xf numFmtId="0" fontId="0" fillId="34" borderId="74" xfId="0" applyNumberFormat="1" applyFont="1" applyFill="1" applyBorder="1" applyAlignment="1">
      <alignment horizontal="center" vertical="center"/>
    </xf>
    <xf numFmtId="0" fontId="0" fillId="34" borderId="71" xfId="0" applyNumberFormat="1" applyFont="1" applyFill="1" applyBorder="1" applyAlignment="1">
      <alignment horizontal="center" vertical="center"/>
    </xf>
    <xf numFmtId="0" fontId="0" fillId="34" borderId="38" xfId="0" applyNumberFormat="1" applyFont="1" applyFill="1" applyBorder="1" applyAlignment="1">
      <alignment horizontal="center" vertical="center"/>
    </xf>
    <xf numFmtId="49" fontId="0" fillId="34" borderId="51" xfId="0" applyNumberFormat="1" applyFont="1" applyFill="1" applyBorder="1" applyAlignment="1">
      <alignment horizontal="center" vertical="center"/>
    </xf>
    <xf numFmtId="49" fontId="0" fillId="34" borderId="17" xfId="0" applyNumberFormat="1" applyFont="1" applyFill="1" applyBorder="1" applyAlignment="1">
      <alignment horizontal="center" vertical="center"/>
    </xf>
    <xf numFmtId="49" fontId="0" fillId="34" borderId="35" xfId="0" applyNumberFormat="1" applyFont="1" applyFill="1" applyBorder="1" applyAlignment="1">
      <alignment horizontal="center" vertical="center"/>
    </xf>
    <xf numFmtId="49" fontId="9" fillId="36" borderId="48" xfId="0" applyNumberFormat="1" applyFont="1" applyFill="1" applyBorder="1" applyAlignment="1" applyProtection="1">
      <alignment horizontal="left" vertical="center"/>
      <protection locked="0"/>
    </xf>
    <xf numFmtId="49" fontId="9" fillId="36" borderId="75" xfId="0" applyNumberFormat="1" applyFont="1" applyFill="1" applyBorder="1" applyAlignment="1" applyProtection="1">
      <alignment horizontal="left" vertical="center"/>
      <protection locked="0"/>
    </xf>
    <xf numFmtId="49" fontId="9" fillId="36" borderId="32" xfId="0" applyNumberFormat="1" applyFont="1" applyFill="1" applyBorder="1" applyAlignment="1" applyProtection="1">
      <alignment horizontal="left" vertical="center"/>
      <protection locked="0"/>
    </xf>
    <xf numFmtId="0" fontId="0" fillId="34" borderId="82" xfId="0" applyFont="1" applyFill="1" applyBorder="1" applyAlignment="1">
      <alignment horizontal="center" vertical="center"/>
    </xf>
    <xf numFmtId="0" fontId="0" fillId="34" borderId="83" xfId="0" applyFont="1" applyFill="1" applyBorder="1" applyAlignment="1" applyProtection="1">
      <alignment shrinkToFit="1"/>
      <protection/>
    </xf>
    <xf numFmtId="0" fontId="0" fillId="34" borderId="84" xfId="0" applyFont="1" applyFill="1" applyBorder="1" applyAlignment="1" applyProtection="1">
      <alignment shrinkToFit="1"/>
      <protection/>
    </xf>
    <xf numFmtId="0" fontId="0" fillId="34" borderId="85" xfId="0" applyFont="1" applyFill="1" applyBorder="1" applyAlignment="1" applyProtection="1">
      <alignment shrinkToFit="1"/>
      <protection/>
    </xf>
    <xf numFmtId="0" fontId="0" fillId="34" borderId="86" xfId="0" applyFont="1" applyFill="1" applyBorder="1" applyAlignment="1" applyProtection="1">
      <alignment shrinkToFit="1"/>
      <protection/>
    </xf>
    <xf numFmtId="0" fontId="0" fillId="34" borderId="82" xfId="0" applyFont="1" applyFill="1" applyBorder="1" applyAlignment="1">
      <alignment horizontal="left" vertical="center"/>
    </xf>
    <xf numFmtId="0" fontId="0" fillId="34" borderId="21" xfId="0" applyFont="1" applyFill="1" applyBorder="1" applyAlignment="1">
      <alignment horizontal="left" vertical="center"/>
    </xf>
    <xf numFmtId="185" fontId="9" fillId="36" borderId="45" xfId="0" applyNumberFormat="1" applyFont="1" applyFill="1" applyBorder="1" applyAlignment="1" applyProtection="1">
      <alignment horizontal="left" vertical="center"/>
      <protection locked="0"/>
    </xf>
    <xf numFmtId="185" fontId="9" fillId="36" borderId="18" xfId="0" applyNumberFormat="1" applyFont="1" applyFill="1" applyBorder="1" applyAlignment="1" applyProtection="1">
      <alignment horizontal="left" vertical="center"/>
      <protection locked="0"/>
    </xf>
    <xf numFmtId="185" fontId="9" fillId="36" borderId="43" xfId="0" applyNumberFormat="1" applyFont="1" applyFill="1" applyBorder="1" applyAlignment="1" applyProtection="1">
      <alignment horizontal="left" vertical="center"/>
      <protection locked="0"/>
    </xf>
    <xf numFmtId="0" fontId="9" fillId="36" borderId="20" xfId="0" applyFont="1" applyFill="1" applyBorder="1" applyAlignment="1" applyProtection="1">
      <alignment horizontal="left" vertical="center" shrinkToFit="1"/>
      <protection locked="0"/>
    </xf>
    <xf numFmtId="0" fontId="9" fillId="36" borderId="23" xfId="0" applyFont="1" applyFill="1" applyBorder="1" applyAlignment="1" applyProtection="1">
      <alignment horizontal="left" vertical="center" shrinkToFit="1"/>
      <protection locked="0"/>
    </xf>
    <xf numFmtId="0" fontId="9" fillId="36" borderId="87" xfId="0" applyFont="1" applyFill="1" applyBorder="1" applyAlignment="1" applyProtection="1">
      <alignment horizontal="left" vertical="center"/>
      <protection locked="0"/>
    </xf>
    <xf numFmtId="0" fontId="9" fillId="36" borderId="11" xfId="0" applyFont="1" applyFill="1" applyBorder="1" applyAlignment="1" applyProtection="1">
      <alignment horizontal="left" vertical="center"/>
      <protection locked="0"/>
    </xf>
    <xf numFmtId="0" fontId="9" fillId="36" borderId="88" xfId="0" applyFont="1" applyFill="1" applyBorder="1" applyAlignment="1" applyProtection="1">
      <alignment horizontal="left" vertical="center"/>
      <protection locked="0"/>
    </xf>
    <xf numFmtId="185" fontId="9" fillId="36" borderId="74" xfId="0" applyNumberFormat="1" applyFont="1" applyFill="1" applyBorder="1" applyAlignment="1" applyProtection="1">
      <alignment horizontal="left" vertical="center"/>
      <protection locked="0"/>
    </xf>
    <xf numFmtId="185" fontId="9" fillId="36" borderId="71" xfId="0" applyNumberFormat="1" applyFont="1" applyFill="1" applyBorder="1" applyAlignment="1" applyProtection="1">
      <alignment horizontal="left" vertical="center"/>
      <protection locked="0"/>
    </xf>
    <xf numFmtId="185" fontId="9" fillId="36" borderId="80" xfId="0" applyNumberFormat="1" applyFont="1" applyFill="1" applyBorder="1" applyAlignment="1" applyProtection="1">
      <alignment horizontal="left" vertical="center"/>
      <protection locked="0"/>
    </xf>
    <xf numFmtId="0" fontId="9" fillId="36" borderId="51" xfId="0" applyFont="1" applyFill="1" applyBorder="1" applyAlignment="1" applyProtection="1">
      <alignment horizontal="left" vertical="center"/>
      <protection locked="0"/>
    </xf>
    <xf numFmtId="0" fontId="9" fillId="36" borderId="17" xfId="0" applyFont="1" applyFill="1" applyBorder="1" applyAlignment="1" applyProtection="1">
      <alignment horizontal="left" vertical="center"/>
      <protection locked="0"/>
    </xf>
    <xf numFmtId="0" fontId="9" fillId="36" borderId="89" xfId="0" applyFont="1" applyFill="1" applyBorder="1" applyAlignment="1" applyProtection="1">
      <alignment horizontal="left" vertical="center"/>
      <protection locked="0"/>
    </xf>
    <xf numFmtId="0" fontId="3" fillId="36" borderId="90" xfId="43" applyFill="1" applyBorder="1" applyAlignment="1" applyProtection="1">
      <alignment horizontal="left" vertical="center"/>
      <protection locked="0"/>
    </xf>
    <xf numFmtId="0" fontId="0" fillId="36" borderId="56" xfId="0" applyFont="1" applyFill="1" applyBorder="1" applyAlignment="1" applyProtection="1">
      <alignment horizontal="left" vertical="center"/>
      <protection locked="0"/>
    </xf>
    <xf numFmtId="0" fontId="0" fillId="36" borderId="81" xfId="0" applyFont="1" applyFill="1" applyBorder="1" applyAlignment="1" applyProtection="1">
      <alignment horizontal="left" vertical="center"/>
      <protection locked="0"/>
    </xf>
    <xf numFmtId="0" fontId="0" fillId="35" borderId="90" xfId="0" applyFont="1" applyFill="1" applyBorder="1" applyAlignment="1" applyProtection="1">
      <alignment horizontal="center" shrinkToFit="1"/>
      <protection hidden="1"/>
    </xf>
    <xf numFmtId="0" fontId="0" fillId="35" borderId="56" xfId="0" applyFont="1" applyFill="1" applyBorder="1" applyAlignment="1" applyProtection="1">
      <alignment horizontal="center" shrinkToFit="1"/>
      <protection hidden="1"/>
    </xf>
    <xf numFmtId="0" fontId="0" fillId="35" borderId="91" xfId="0" applyFont="1" applyFill="1" applyBorder="1" applyAlignment="1" applyProtection="1">
      <alignment horizontal="center" shrinkToFit="1"/>
      <protection hidden="1"/>
    </xf>
    <xf numFmtId="0" fontId="5" fillId="35" borderId="87" xfId="0" applyFont="1" applyFill="1" applyBorder="1" applyAlignment="1" applyProtection="1">
      <alignment horizontal="center" shrinkToFit="1"/>
      <protection hidden="1"/>
    </xf>
    <xf numFmtId="0" fontId="5" fillId="35" borderId="11" xfId="0" applyFont="1" applyFill="1" applyBorder="1" applyAlignment="1" applyProtection="1">
      <alignment horizontal="center" shrinkToFit="1"/>
      <protection hidden="1"/>
    </xf>
    <xf numFmtId="0" fontId="5" fillId="35" borderId="92" xfId="0" applyFont="1" applyFill="1" applyBorder="1" applyAlignment="1" applyProtection="1">
      <alignment horizontal="center" shrinkToFit="1"/>
      <protection hidden="1"/>
    </xf>
    <xf numFmtId="0" fontId="9" fillId="36" borderId="22" xfId="0" applyFont="1" applyFill="1" applyBorder="1" applyAlignment="1" applyProtection="1">
      <alignment horizontal="left" vertical="center" shrinkToFit="1"/>
      <protection locked="0"/>
    </xf>
    <xf numFmtId="0" fontId="9" fillId="36" borderId="21" xfId="0" applyFont="1" applyFill="1" applyBorder="1" applyAlignment="1" applyProtection="1">
      <alignment horizontal="left" vertical="center" shrinkToFit="1"/>
      <protection locked="0"/>
    </xf>
    <xf numFmtId="0" fontId="0" fillId="34" borderId="93" xfId="0" applyFont="1" applyFill="1" applyBorder="1" applyAlignment="1">
      <alignment horizontal="left" vertical="center"/>
    </xf>
    <xf numFmtId="0" fontId="0" fillId="34" borderId="94" xfId="0" applyFont="1" applyFill="1" applyBorder="1" applyAlignment="1">
      <alignment horizontal="left" vertical="center"/>
    </xf>
    <xf numFmtId="0" fontId="9" fillId="36" borderId="95" xfId="0" applyFont="1" applyFill="1" applyBorder="1" applyAlignment="1" applyProtection="1">
      <alignment horizontal="left" vertical="center"/>
      <protection locked="0"/>
    </xf>
    <xf numFmtId="0" fontId="9" fillId="36" borderId="10" xfId="0" applyFont="1" applyFill="1" applyBorder="1" applyAlignment="1" applyProtection="1">
      <alignment horizontal="left" vertical="center"/>
      <protection locked="0"/>
    </xf>
    <xf numFmtId="0" fontId="9" fillId="36" borderId="44" xfId="0" applyFont="1" applyFill="1" applyBorder="1" applyAlignment="1" applyProtection="1">
      <alignment horizontal="left" vertical="center"/>
      <protection locked="0"/>
    </xf>
    <xf numFmtId="0" fontId="9" fillId="36" borderId="96" xfId="0" applyFont="1" applyFill="1" applyBorder="1" applyAlignment="1" applyProtection="1">
      <alignment horizontal="left" vertical="center"/>
      <protection locked="0"/>
    </xf>
    <xf numFmtId="0" fontId="9" fillId="36" borderId="0" xfId="0" applyFont="1" applyFill="1" applyBorder="1" applyAlignment="1" applyProtection="1">
      <alignment horizontal="left" vertical="center"/>
      <protection locked="0"/>
    </xf>
    <xf numFmtId="0" fontId="9" fillId="36" borderId="97" xfId="0" applyFont="1" applyFill="1" applyBorder="1" applyAlignment="1" applyProtection="1">
      <alignment horizontal="left" vertical="center"/>
      <protection locked="0"/>
    </xf>
    <xf numFmtId="0" fontId="9" fillId="36" borderId="74" xfId="0" applyFont="1" applyFill="1" applyBorder="1" applyAlignment="1" applyProtection="1">
      <alignment horizontal="center" vertical="center"/>
      <protection locked="0"/>
    </xf>
    <xf numFmtId="0" fontId="9" fillId="36" borderId="71" xfId="0" applyFont="1" applyFill="1" applyBorder="1" applyAlignment="1" applyProtection="1">
      <alignment horizontal="center" vertical="center"/>
      <protection locked="0"/>
    </xf>
    <xf numFmtId="49" fontId="9" fillId="36" borderId="90" xfId="0" applyNumberFormat="1" applyFont="1" applyFill="1" applyBorder="1" applyAlignment="1" applyProtection="1">
      <alignment horizontal="left" vertical="center"/>
      <protection locked="0"/>
    </xf>
    <xf numFmtId="49" fontId="9" fillId="36" borderId="56" xfId="0" applyNumberFormat="1" applyFont="1" applyFill="1" applyBorder="1" applyAlignment="1" applyProtection="1">
      <alignment horizontal="left" vertical="center"/>
      <protection locked="0"/>
    </xf>
    <xf numFmtId="49" fontId="9" fillId="36" borderId="23" xfId="0" applyNumberFormat="1" applyFont="1" applyFill="1" applyBorder="1" applyAlignment="1" applyProtection="1">
      <alignment horizontal="left" vertical="center"/>
      <protection locked="0"/>
    </xf>
    <xf numFmtId="0" fontId="9" fillId="36" borderId="45" xfId="0" applyFont="1" applyFill="1" applyBorder="1" applyAlignment="1" applyProtection="1">
      <alignment horizontal="left" vertical="center" shrinkToFit="1"/>
      <protection locked="0"/>
    </xf>
    <xf numFmtId="0" fontId="9" fillId="36" borderId="18" xfId="0" applyFont="1" applyFill="1" applyBorder="1" applyAlignment="1" applyProtection="1">
      <alignment horizontal="left" vertical="center" shrinkToFit="1"/>
      <protection locked="0"/>
    </xf>
    <xf numFmtId="0" fontId="9" fillId="36" borderId="72" xfId="0" applyFont="1" applyFill="1" applyBorder="1" applyAlignment="1" applyProtection="1">
      <alignment horizontal="left" vertical="center" shrinkToFit="1"/>
      <protection locked="0"/>
    </xf>
    <xf numFmtId="0" fontId="9" fillId="36" borderId="43" xfId="0" applyFont="1" applyFill="1" applyBorder="1" applyAlignment="1" applyProtection="1">
      <alignment horizontal="left" vertical="center" shrinkToFit="1"/>
      <protection locked="0"/>
    </xf>
    <xf numFmtId="0" fontId="0" fillId="34" borderId="20" xfId="0" applyFont="1" applyFill="1" applyBorder="1" applyAlignment="1">
      <alignment horizontal="left" vertical="center"/>
    </xf>
    <xf numFmtId="0" fontId="0" fillId="34" borderId="22" xfId="0" applyFont="1" applyFill="1" applyBorder="1" applyAlignment="1">
      <alignment horizontal="left" vertical="center"/>
    </xf>
    <xf numFmtId="0" fontId="0" fillId="35" borderId="49" xfId="0" applyFont="1" applyFill="1" applyBorder="1" applyAlignment="1" applyProtection="1">
      <alignment vertical="center" shrinkToFit="1"/>
      <protection hidden="1"/>
    </xf>
    <xf numFmtId="0" fontId="0" fillId="35" borderId="98" xfId="0" applyFont="1" applyFill="1" applyBorder="1" applyAlignment="1" applyProtection="1">
      <alignment vertical="center" shrinkToFit="1"/>
      <protection hidden="1"/>
    </xf>
    <xf numFmtId="0" fontId="0" fillId="35" borderId="33" xfId="0" applyFont="1" applyFill="1" applyBorder="1" applyAlignment="1" applyProtection="1">
      <alignment vertical="center" shrinkToFit="1"/>
      <protection hidden="1"/>
    </xf>
    <xf numFmtId="0" fontId="0" fillId="35" borderId="99" xfId="0" applyFont="1" applyFill="1" applyBorder="1" applyAlignment="1" applyProtection="1">
      <alignment horizontal="left" vertical="center" shrinkToFit="1"/>
      <protection hidden="1"/>
    </xf>
    <xf numFmtId="0" fontId="0" fillId="35" borderId="100" xfId="0" applyFont="1" applyFill="1" applyBorder="1" applyAlignment="1" applyProtection="1">
      <alignment horizontal="left" vertical="center" shrinkToFit="1"/>
      <protection hidden="1"/>
    </xf>
    <xf numFmtId="0" fontId="0" fillId="35" borderId="101" xfId="0" applyFont="1" applyFill="1" applyBorder="1" applyAlignment="1" applyProtection="1">
      <alignment horizontal="left" vertical="center" shrinkToFit="1"/>
      <protection hidden="1"/>
    </xf>
    <xf numFmtId="0" fontId="9" fillId="36" borderId="49" xfId="0" applyFont="1" applyFill="1" applyBorder="1" applyAlignment="1" applyProtection="1">
      <alignment vertical="center" shrinkToFit="1"/>
      <protection locked="0"/>
    </xf>
    <xf numFmtId="0" fontId="9" fillId="36" borderId="102" xfId="0" applyFont="1" applyFill="1" applyBorder="1" applyAlignment="1" applyProtection="1">
      <alignment vertical="center" shrinkToFit="1"/>
      <protection locked="0"/>
    </xf>
    <xf numFmtId="0" fontId="9" fillId="36" borderId="51" xfId="0" applyFont="1" applyFill="1" applyBorder="1" applyAlignment="1" applyProtection="1">
      <alignment vertical="center" shrinkToFit="1"/>
      <protection locked="0"/>
    </xf>
    <xf numFmtId="0" fontId="9" fillId="36" borderId="89" xfId="0" applyFont="1" applyFill="1" applyBorder="1" applyAlignment="1" applyProtection="1">
      <alignment vertical="center" shrinkToFit="1"/>
      <protection locked="0"/>
    </xf>
    <xf numFmtId="0" fontId="9" fillId="36" borderId="103" xfId="0" applyFont="1" applyFill="1" applyBorder="1" applyAlignment="1" applyProtection="1">
      <alignment vertical="center" shrinkToFit="1"/>
      <protection locked="0"/>
    </xf>
    <xf numFmtId="0" fontId="9" fillId="36" borderId="104" xfId="0" applyFont="1" applyFill="1" applyBorder="1" applyAlignment="1" applyProtection="1">
      <alignment vertical="center" shrinkToFit="1"/>
      <protection locked="0"/>
    </xf>
    <xf numFmtId="0" fontId="9" fillId="36" borderId="98" xfId="0" applyFont="1" applyFill="1" applyBorder="1" applyAlignment="1" applyProtection="1">
      <alignment vertical="center" shrinkToFit="1"/>
      <protection locked="0"/>
    </xf>
    <xf numFmtId="0" fontId="9" fillId="36" borderId="33" xfId="0" applyFont="1" applyFill="1" applyBorder="1" applyAlignment="1" applyProtection="1">
      <alignment vertical="center" shrinkToFit="1"/>
      <protection locked="0"/>
    </xf>
    <xf numFmtId="0" fontId="9" fillId="36" borderId="105" xfId="0" applyFont="1" applyFill="1" applyBorder="1" applyAlignment="1" applyProtection="1">
      <alignment horizontal="left" vertical="center" shrinkToFit="1"/>
      <protection locked="0"/>
    </xf>
    <xf numFmtId="0" fontId="9" fillId="36" borderId="106" xfId="0" applyFont="1" applyFill="1" applyBorder="1" applyAlignment="1" applyProtection="1">
      <alignment horizontal="left" vertical="center" shrinkToFit="1"/>
      <protection locked="0"/>
    </xf>
    <xf numFmtId="0" fontId="9" fillId="36" borderId="107" xfId="0" applyFont="1" applyFill="1" applyBorder="1" applyAlignment="1" applyProtection="1">
      <alignment horizontal="left" vertical="center" shrinkToFit="1"/>
      <protection locked="0"/>
    </xf>
    <xf numFmtId="0" fontId="9" fillId="36" borderId="103" xfId="0" applyFont="1" applyFill="1" applyBorder="1" applyAlignment="1" applyProtection="1">
      <alignment horizontal="left" vertical="center" shrinkToFit="1"/>
      <protection locked="0"/>
    </xf>
    <xf numFmtId="0" fontId="9" fillId="36" borderId="108" xfId="0" applyFont="1" applyFill="1" applyBorder="1" applyAlignment="1" applyProtection="1">
      <alignment horizontal="left" vertical="center" shrinkToFit="1"/>
      <protection locked="0"/>
    </xf>
    <xf numFmtId="0" fontId="9" fillId="36" borderId="109" xfId="0" applyFont="1" applyFill="1" applyBorder="1" applyAlignment="1" applyProtection="1">
      <alignment horizontal="left" vertical="center" shrinkToFit="1"/>
      <protection locked="0"/>
    </xf>
    <xf numFmtId="0" fontId="9" fillId="36" borderId="105" xfId="0" applyFont="1" applyFill="1" applyBorder="1" applyAlignment="1" applyProtection="1">
      <alignment vertical="center" shrinkToFit="1"/>
      <protection locked="0"/>
    </xf>
    <xf numFmtId="0" fontId="9" fillId="36" borderId="110" xfId="0" applyFont="1" applyFill="1" applyBorder="1" applyAlignment="1" applyProtection="1">
      <alignment vertical="center" shrinkToFit="1"/>
      <protection locked="0"/>
    </xf>
    <xf numFmtId="0" fontId="9" fillId="36" borderId="49" xfId="0" applyFont="1" applyFill="1" applyBorder="1" applyAlignment="1" applyProtection="1">
      <alignment vertical="center"/>
      <protection locked="0"/>
    </xf>
    <xf numFmtId="0" fontId="9" fillId="36" borderId="33" xfId="0" applyFont="1" applyFill="1" applyBorder="1" applyAlignment="1" applyProtection="1">
      <alignment vertical="center"/>
      <protection locked="0"/>
    </xf>
    <xf numFmtId="0" fontId="9" fillId="36" borderId="99" xfId="0" applyFont="1" applyFill="1" applyBorder="1" applyAlignment="1" applyProtection="1">
      <alignment vertical="center" shrinkToFit="1"/>
      <protection locked="0"/>
    </xf>
    <xf numFmtId="0" fontId="9" fillId="36" borderId="111" xfId="0" applyFont="1" applyFill="1" applyBorder="1" applyAlignment="1" applyProtection="1">
      <alignment vertical="center" shrinkToFit="1"/>
      <protection locked="0"/>
    </xf>
    <xf numFmtId="0" fontId="0" fillId="35" borderId="103" xfId="0" applyFont="1" applyFill="1" applyBorder="1" applyAlignment="1" applyProtection="1">
      <alignment vertical="center" shrinkToFit="1"/>
      <protection hidden="1"/>
    </xf>
    <xf numFmtId="0" fontId="0" fillId="35" borderId="108" xfId="0" applyFont="1" applyFill="1" applyBorder="1" applyAlignment="1" applyProtection="1">
      <alignment vertical="center" shrinkToFit="1"/>
      <protection hidden="1"/>
    </xf>
    <xf numFmtId="0" fontId="0" fillId="35" borderId="109" xfId="0" applyFont="1" applyFill="1" applyBorder="1" applyAlignment="1" applyProtection="1">
      <alignment vertical="center" shrinkToFit="1"/>
      <protection hidden="1"/>
    </xf>
    <xf numFmtId="0" fontId="0" fillId="35" borderId="112" xfId="0" applyFont="1" applyFill="1" applyBorder="1" applyAlignment="1" applyProtection="1">
      <alignment horizontal="center" vertical="center"/>
      <protection hidden="1"/>
    </xf>
    <xf numFmtId="0" fontId="0" fillId="35" borderId="33" xfId="0" applyFont="1" applyFill="1" applyBorder="1" applyAlignment="1" applyProtection="1">
      <alignment horizontal="center" vertical="center"/>
      <protection hidden="1"/>
    </xf>
    <xf numFmtId="0" fontId="9" fillId="36" borderId="17" xfId="0" applyFont="1" applyFill="1" applyBorder="1" applyAlignment="1" applyProtection="1">
      <alignment vertical="center" shrinkToFit="1"/>
      <protection locked="0"/>
    </xf>
    <xf numFmtId="0" fontId="9" fillId="36" borderId="35" xfId="0" applyFont="1" applyFill="1" applyBorder="1" applyAlignment="1" applyProtection="1">
      <alignment vertical="center" shrinkToFit="1"/>
      <protection locked="0"/>
    </xf>
    <xf numFmtId="0" fontId="9" fillId="36" borderId="100" xfId="0" applyFont="1" applyFill="1" applyBorder="1" applyAlignment="1" applyProtection="1">
      <alignment vertical="center" shrinkToFit="1"/>
      <protection locked="0"/>
    </xf>
    <xf numFmtId="0" fontId="9" fillId="36" borderId="101" xfId="0" applyFont="1" applyFill="1" applyBorder="1" applyAlignment="1" applyProtection="1">
      <alignment vertical="center" shrinkToFit="1"/>
      <protection locked="0"/>
    </xf>
    <xf numFmtId="0" fontId="9" fillId="36" borderId="35" xfId="0" applyFont="1" applyFill="1" applyBorder="1" applyAlignment="1" applyProtection="1">
      <alignment horizontal="left" vertical="center"/>
      <protection locked="0"/>
    </xf>
    <xf numFmtId="0" fontId="9" fillId="36" borderId="49" xfId="0" applyFont="1" applyFill="1" applyBorder="1" applyAlignment="1" applyProtection="1">
      <alignment horizontal="left" vertical="center"/>
      <protection locked="0"/>
    </xf>
    <xf numFmtId="0" fontId="9" fillId="36" borderId="33" xfId="0" applyFont="1" applyFill="1" applyBorder="1" applyAlignment="1" applyProtection="1">
      <alignment horizontal="left" vertical="center"/>
      <protection locked="0"/>
    </xf>
    <xf numFmtId="0" fontId="9" fillId="36" borderId="49" xfId="0" applyFont="1" applyFill="1" applyBorder="1" applyAlignment="1" applyProtection="1">
      <alignment horizontal="left" vertical="center" shrinkToFit="1"/>
      <protection locked="0"/>
    </xf>
    <xf numFmtId="0" fontId="9" fillId="36" borderId="98" xfId="0" applyFont="1" applyFill="1" applyBorder="1" applyAlignment="1" applyProtection="1">
      <alignment horizontal="left" vertical="center" shrinkToFit="1"/>
      <protection locked="0"/>
    </xf>
    <xf numFmtId="0" fontId="9" fillId="36" borderId="33" xfId="0" applyFont="1" applyFill="1" applyBorder="1" applyAlignment="1" applyProtection="1">
      <alignment horizontal="left" vertical="center" shrinkToFit="1"/>
      <protection locked="0"/>
    </xf>
    <xf numFmtId="0" fontId="0" fillId="34" borderId="82" xfId="0" applyFont="1" applyFill="1" applyBorder="1" applyAlignment="1" applyProtection="1">
      <alignment horizontal="center" vertical="center"/>
      <protection hidden="1"/>
    </xf>
    <xf numFmtId="0" fontId="0" fillId="34" borderId="21" xfId="0" applyFont="1" applyFill="1" applyBorder="1" applyAlignment="1" applyProtection="1">
      <alignment horizontal="center" vertical="center"/>
      <protection hidden="1"/>
    </xf>
    <xf numFmtId="0" fontId="0" fillId="34" borderId="20" xfId="0" applyFont="1" applyFill="1" applyBorder="1" applyAlignment="1" applyProtection="1">
      <alignment vertical="center"/>
      <protection hidden="1"/>
    </xf>
    <xf numFmtId="0" fontId="0" fillId="34" borderId="22" xfId="0" applyFont="1" applyFill="1" applyBorder="1" applyAlignment="1" applyProtection="1">
      <alignment vertical="center"/>
      <protection hidden="1"/>
    </xf>
    <xf numFmtId="0" fontId="0" fillId="35" borderId="113" xfId="0" applyFont="1" applyFill="1" applyBorder="1" applyAlignment="1" applyProtection="1">
      <alignment horizontal="center" vertical="center"/>
      <protection hidden="1"/>
    </xf>
    <xf numFmtId="0" fontId="0" fillId="35" borderId="101" xfId="0" applyFont="1" applyFill="1" applyBorder="1" applyAlignment="1" applyProtection="1">
      <alignment horizontal="center" vertical="center"/>
      <protection hidden="1"/>
    </xf>
    <xf numFmtId="0" fontId="0" fillId="35" borderId="114" xfId="0" applyFont="1" applyFill="1" applyBorder="1" applyAlignment="1" applyProtection="1">
      <alignment horizontal="center" vertical="center" shrinkToFit="1"/>
      <protection hidden="1"/>
    </xf>
    <xf numFmtId="0" fontId="0" fillId="35" borderId="109" xfId="0" applyFont="1" applyFill="1" applyBorder="1" applyAlignment="1" applyProtection="1">
      <alignment horizontal="center" vertical="center" shrinkToFit="1"/>
      <protection hidden="1"/>
    </xf>
    <xf numFmtId="0" fontId="9" fillId="36" borderId="99" xfId="0" applyFont="1" applyFill="1" applyBorder="1" applyAlignment="1" applyProtection="1">
      <alignment vertical="center"/>
      <protection locked="0"/>
    </xf>
    <xf numFmtId="0" fontId="9" fillId="36" borderId="101" xfId="0" applyFont="1" applyFill="1" applyBorder="1" applyAlignment="1" applyProtection="1">
      <alignment vertical="center"/>
      <protection locked="0"/>
    </xf>
    <xf numFmtId="0" fontId="9" fillId="36" borderId="105" xfId="0" applyFont="1" applyFill="1" applyBorder="1" applyAlignment="1" applyProtection="1">
      <alignment vertical="center"/>
      <protection locked="0"/>
    </xf>
    <xf numFmtId="0" fontId="9" fillId="36" borderId="107" xfId="0" applyFont="1" applyFill="1" applyBorder="1" applyAlignment="1" applyProtection="1">
      <alignment vertical="center"/>
      <protection locked="0"/>
    </xf>
    <xf numFmtId="0" fontId="9" fillId="36" borderId="103" xfId="0" applyFont="1" applyFill="1" applyBorder="1" applyAlignment="1" applyProtection="1">
      <alignment vertical="center"/>
      <protection locked="0"/>
    </xf>
    <xf numFmtId="0" fontId="9" fillId="36" borderId="109" xfId="0" applyFont="1" applyFill="1" applyBorder="1" applyAlignment="1" applyProtection="1">
      <alignment vertical="center"/>
      <protection locked="0"/>
    </xf>
    <xf numFmtId="0" fontId="0" fillId="34" borderId="20" xfId="0" applyFont="1" applyFill="1" applyBorder="1" applyAlignment="1" applyProtection="1">
      <alignment horizontal="left" vertical="center"/>
      <protection hidden="1"/>
    </xf>
    <xf numFmtId="0" fontId="0" fillId="34" borderId="22" xfId="0" applyFont="1" applyFill="1" applyBorder="1" applyAlignment="1" applyProtection="1">
      <alignment horizontal="left" vertical="center"/>
      <protection hidden="1"/>
    </xf>
    <xf numFmtId="0" fontId="9" fillId="36" borderId="99" xfId="0" applyFont="1" applyFill="1" applyBorder="1" applyAlignment="1" applyProtection="1">
      <alignment horizontal="left" vertical="center" shrinkToFit="1"/>
      <protection locked="0"/>
    </xf>
    <xf numFmtId="0" fontId="9" fillId="36" borderId="100" xfId="0" applyFont="1" applyFill="1" applyBorder="1" applyAlignment="1" applyProtection="1">
      <alignment horizontal="left" vertical="center" shrinkToFit="1"/>
      <protection locked="0"/>
    </xf>
    <xf numFmtId="0" fontId="0" fillId="35" borderId="105" xfId="0" applyFont="1" applyFill="1" applyBorder="1" applyAlignment="1" applyProtection="1">
      <alignment vertical="center"/>
      <protection hidden="1"/>
    </xf>
    <xf numFmtId="0" fontId="0" fillId="35" borderId="106" xfId="0" applyFont="1" applyFill="1" applyBorder="1" applyAlignment="1" applyProtection="1">
      <alignment vertical="center"/>
      <protection hidden="1"/>
    </xf>
    <xf numFmtId="0" fontId="0" fillId="35" borderId="107" xfId="0" applyFont="1" applyFill="1" applyBorder="1" applyAlignment="1" applyProtection="1">
      <alignment vertical="center"/>
      <protection hidden="1"/>
    </xf>
    <xf numFmtId="0" fontId="0" fillId="35" borderId="103" xfId="0" applyFont="1" applyFill="1" applyBorder="1" applyAlignment="1" applyProtection="1">
      <alignment vertical="center"/>
      <protection hidden="1"/>
    </xf>
    <xf numFmtId="0" fontId="0" fillId="35" borderId="108" xfId="0" applyFont="1" applyFill="1" applyBorder="1" applyAlignment="1" applyProtection="1">
      <alignment vertical="center"/>
      <protection hidden="1"/>
    </xf>
    <xf numFmtId="0" fontId="0" fillId="35" borderId="109" xfId="0" applyFont="1" applyFill="1" applyBorder="1" applyAlignment="1" applyProtection="1">
      <alignment vertical="center"/>
      <protection hidden="1"/>
    </xf>
    <xf numFmtId="49" fontId="9" fillId="36" borderId="49" xfId="0" applyNumberFormat="1" applyFont="1" applyFill="1" applyBorder="1" applyAlignment="1" applyProtection="1">
      <alignment vertical="center"/>
      <protection locked="0"/>
    </xf>
    <xf numFmtId="49" fontId="9" fillId="36" borderId="98" xfId="0" applyNumberFormat="1" applyFont="1" applyFill="1" applyBorder="1" applyAlignment="1" applyProtection="1">
      <alignment vertical="center"/>
      <protection locked="0"/>
    </xf>
    <xf numFmtId="49" fontId="9" fillId="36" borderId="33" xfId="0" applyNumberFormat="1" applyFont="1" applyFill="1" applyBorder="1" applyAlignment="1" applyProtection="1">
      <alignment vertical="center"/>
      <protection locked="0"/>
    </xf>
    <xf numFmtId="0" fontId="0" fillId="34" borderId="21" xfId="0" applyFont="1" applyFill="1" applyBorder="1" applyAlignment="1" applyProtection="1">
      <alignment horizontal="left" vertical="center"/>
      <protection hidden="1"/>
    </xf>
    <xf numFmtId="49" fontId="9" fillId="36" borderId="99" xfId="0" applyNumberFormat="1" applyFont="1" applyFill="1" applyBorder="1" applyAlignment="1" applyProtection="1">
      <alignment vertical="center"/>
      <protection locked="0"/>
    </xf>
    <xf numFmtId="49" fontId="9" fillId="36" borderId="100" xfId="0" applyNumberFormat="1" applyFont="1" applyFill="1" applyBorder="1" applyAlignment="1" applyProtection="1">
      <alignment vertical="center"/>
      <protection locked="0"/>
    </xf>
    <xf numFmtId="49" fontId="9" fillId="36" borderId="101" xfId="0" applyNumberFormat="1" applyFont="1" applyFill="1" applyBorder="1" applyAlignment="1" applyProtection="1">
      <alignment vertical="center"/>
      <protection locked="0"/>
    </xf>
    <xf numFmtId="49" fontId="9" fillId="36" borderId="103" xfId="0" applyNumberFormat="1" applyFont="1" applyFill="1" applyBorder="1" applyAlignment="1" applyProtection="1">
      <alignment vertical="center"/>
      <protection locked="0"/>
    </xf>
    <xf numFmtId="49" fontId="9" fillId="36" borderId="108" xfId="0" applyNumberFormat="1" applyFont="1" applyFill="1" applyBorder="1" applyAlignment="1" applyProtection="1">
      <alignment vertical="center"/>
      <protection locked="0"/>
    </xf>
    <xf numFmtId="49" fontId="9" fillId="36" borderId="109" xfId="0" applyNumberFormat="1" applyFont="1" applyFill="1" applyBorder="1" applyAlignment="1" applyProtection="1">
      <alignment vertical="center"/>
      <protection locked="0"/>
    </xf>
    <xf numFmtId="0" fontId="9" fillId="36" borderId="102" xfId="0" applyFont="1" applyFill="1" applyBorder="1" applyAlignment="1" applyProtection="1">
      <alignment horizontal="left" vertical="center" shrinkToFit="1"/>
      <protection locked="0"/>
    </xf>
    <xf numFmtId="0" fontId="0" fillId="36" borderId="74" xfId="0" applyFont="1" applyFill="1" applyBorder="1" applyAlignment="1">
      <alignment horizontal="center" vertical="center"/>
    </xf>
    <xf numFmtId="0" fontId="0" fillId="36" borderId="38" xfId="0" applyFont="1" applyFill="1" applyBorder="1" applyAlignment="1">
      <alignment horizontal="center" vertical="center"/>
    </xf>
    <xf numFmtId="0" fontId="9" fillId="33" borderId="74" xfId="0" applyFont="1" applyFill="1" applyBorder="1" applyAlignment="1">
      <alignment horizontal="center" vertical="center" shrinkToFit="1"/>
    </xf>
    <xf numFmtId="0" fontId="9" fillId="33" borderId="38" xfId="0" applyFont="1" applyFill="1" applyBorder="1" applyAlignment="1">
      <alignment horizontal="center" vertical="center" shrinkToFit="1"/>
    </xf>
    <xf numFmtId="0" fontId="9" fillId="36" borderId="49" xfId="0" applyFont="1" applyFill="1" applyBorder="1" applyAlignment="1" applyProtection="1">
      <alignment horizontal="center" vertical="center" shrinkToFit="1"/>
      <protection locked="0"/>
    </xf>
    <xf numFmtId="0" fontId="9" fillId="36" borderId="98" xfId="0" applyFont="1" applyFill="1" applyBorder="1" applyAlignment="1" applyProtection="1">
      <alignment horizontal="center" vertical="center" shrinkToFit="1"/>
      <protection locked="0"/>
    </xf>
    <xf numFmtId="0" fontId="9" fillId="36" borderId="102" xfId="0" applyFont="1" applyFill="1" applyBorder="1" applyAlignment="1" applyProtection="1">
      <alignment horizontal="center" vertical="center" shrinkToFit="1"/>
      <protection locked="0"/>
    </xf>
    <xf numFmtId="0" fontId="9" fillId="36" borderId="103" xfId="0" applyFont="1" applyFill="1" applyBorder="1" applyAlignment="1" applyProtection="1">
      <alignment horizontal="center" vertical="center" shrinkToFit="1"/>
      <protection locked="0"/>
    </xf>
    <xf numFmtId="0" fontId="9" fillId="36" borderId="108" xfId="0" applyFont="1" applyFill="1" applyBorder="1" applyAlignment="1" applyProtection="1">
      <alignment horizontal="center" vertical="center" shrinkToFit="1"/>
      <protection locked="0"/>
    </xf>
    <xf numFmtId="0" fontId="9" fillId="36" borderId="104" xfId="0" applyFont="1" applyFill="1" applyBorder="1" applyAlignment="1" applyProtection="1">
      <alignment horizontal="center" vertical="center" shrinkToFit="1"/>
      <protection locked="0"/>
    </xf>
    <xf numFmtId="0" fontId="0" fillId="34" borderId="20" xfId="0" applyFill="1" applyBorder="1" applyAlignment="1" applyProtection="1">
      <alignment horizontal="left" vertical="center"/>
      <protection/>
    </xf>
    <xf numFmtId="0" fontId="0" fillId="34" borderId="22" xfId="0" applyFill="1" applyBorder="1" applyAlignment="1" applyProtection="1">
      <alignment horizontal="left" vertical="center"/>
      <protection/>
    </xf>
    <xf numFmtId="0" fontId="0" fillId="34" borderId="23" xfId="0" applyFill="1" applyBorder="1" applyAlignment="1" applyProtection="1">
      <alignment horizontal="left" vertical="center"/>
      <protection/>
    </xf>
    <xf numFmtId="0" fontId="9" fillId="36" borderId="99" xfId="0" applyFont="1" applyFill="1" applyBorder="1" applyAlignment="1" applyProtection="1">
      <alignment horizontal="center" vertical="center" shrinkToFit="1"/>
      <protection locked="0"/>
    </xf>
    <xf numFmtId="0" fontId="9" fillId="36" borderId="100" xfId="0" applyFont="1" applyFill="1" applyBorder="1" applyAlignment="1" applyProtection="1">
      <alignment horizontal="center" vertical="center" shrinkToFit="1"/>
      <protection locked="0"/>
    </xf>
    <xf numFmtId="0" fontId="9" fillId="36" borderId="111" xfId="0" applyFont="1" applyFill="1" applyBorder="1" applyAlignment="1" applyProtection="1">
      <alignment horizontal="center" vertical="center" shrinkToFit="1"/>
      <protection locked="0"/>
    </xf>
    <xf numFmtId="0" fontId="9" fillId="36" borderId="51" xfId="0" applyFont="1" applyFill="1" applyBorder="1" applyAlignment="1" applyProtection="1">
      <alignment horizontal="left" vertical="center" shrinkToFit="1"/>
      <protection locked="0"/>
    </xf>
    <xf numFmtId="0" fontId="9" fillId="36" borderId="89" xfId="0" applyFont="1" applyFill="1" applyBorder="1" applyAlignment="1" applyProtection="1">
      <alignment horizontal="left" vertical="center" shrinkToFit="1"/>
      <protection locked="0"/>
    </xf>
    <xf numFmtId="0" fontId="9" fillId="36" borderId="99" xfId="0" applyFont="1" applyFill="1" applyBorder="1" applyAlignment="1" applyProtection="1">
      <alignment horizontal="left" vertical="center"/>
      <protection locked="0"/>
    </xf>
    <xf numFmtId="0" fontId="9" fillId="36" borderId="101" xfId="0" applyFont="1" applyFill="1" applyBorder="1" applyAlignment="1" applyProtection="1">
      <alignment horizontal="left" vertical="center"/>
      <protection locked="0"/>
    </xf>
    <xf numFmtId="0" fontId="0" fillId="35" borderId="49" xfId="0" applyFont="1" applyFill="1" applyBorder="1" applyAlignment="1" applyProtection="1">
      <alignment horizontal="left" vertical="center" shrinkToFit="1"/>
      <protection hidden="1"/>
    </xf>
    <xf numFmtId="0" fontId="0" fillId="35" borderId="98" xfId="0" applyFont="1" applyFill="1" applyBorder="1" applyAlignment="1" applyProtection="1">
      <alignment horizontal="left" vertical="center" shrinkToFit="1"/>
      <protection hidden="1"/>
    </xf>
    <xf numFmtId="0" fontId="0" fillId="35" borderId="33" xfId="0" applyFont="1" applyFill="1" applyBorder="1" applyAlignment="1" applyProtection="1">
      <alignment horizontal="left" vertical="center" shrinkToFit="1"/>
      <protection hidden="1"/>
    </xf>
    <xf numFmtId="0" fontId="0" fillId="35" borderId="42" xfId="0" applyFont="1" applyFill="1" applyBorder="1" applyAlignment="1" applyProtection="1">
      <alignment horizontal="center" vertical="center"/>
      <protection hidden="1"/>
    </xf>
    <xf numFmtId="0" fontId="0" fillId="35" borderId="35" xfId="0" applyFont="1" applyFill="1" applyBorder="1" applyAlignment="1" applyProtection="1">
      <alignment horizontal="center" vertical="center"/>
      <protection hidden="1"/>
    </xf>
    <xf numFmtId="0" fontId="0" fillId="35" borderId="51" xfId="0" applyFont="1" applyFill="1" applyBorder="1" applyAlignment="1" applyProtection="1">
      <alignment horizontal="left" vertical="center" shrinkToFit="1"/>
      <protection hidden="1"/>
    </xf>
    <xf numFmtId="0" fontId="0" fillId="35" borderId="17" xfId="0" applyFont="1" applyFill="1" applyBorder="1" applyAlignment="1" applyProtection="1">
      <alignment horizontal="left" vertical="center" shrinkToFit="1"/>
      <protection hidden="1"/>
    </xf>
    <xf numFmtId="0" fontId="0" fillId="35" borderId="35" xfId="0" applyFont="1" applyFill="1" applyBorder="1" applyAlignment="1" applyProtection="1">
      <alignment horizontal="left" vertical="center" shrinkToFit="1"/>
      <protection hidden="1"/>
    </xf>
    <xf numFmtId="0" fontId="9" fillId="36" borderId="17" xfId="0" applyFont="1" applyFill="1" applyBorder="1" applyAlignment="1" applyProtection="1">
      <alignment horizontal="left" vertical="center" shrinkToFit="1"/>
      <protection locked="0"/>
    </xf>
    <xf numFmtId="0" fontId="9" fillId="36" borderId="35" xfId="0" applyFont="1" applyFill="1" applyBorder="1" applyAlignment="1" applyProtection="1">
      <alignment horizontal="left" vertical="center" shrinkToFit="1"/>
      <protection locked="0"/>
    </xf>
    <xf numFmtId="0" fontId="9" fillId="36" borderId="101" xfId="0" applyFont="1" applyFill="1" applyBorder="1" applyAlignment="1" applyProtection="1">
      <alignment horizontal="left" vertical="center" shrinkToFit="1"/>
      <protection locked="0"/>
    </xf>
    <xf numFmtId="0" fontId="9" fillId="36" borderId="111" xfId="0" applyFont="1" applyFill="1" applyBorder="1" applyAlignment="1" applyProtection="1">
      <alignment horizontal="left" vertical="center" shrinkToFit="1"/>
      <protection locked="0"/>
    </xf>
    <xf numFmtId="0" fontId="0" fillId="35" borderId="103" xfId="0" applyFont="1" applyFill="1" applyBorder="1" applyAlignment="1" applyProtection="1">
      <alignment horizontal="left" vertical="center" shrinkToFit="1"/>
      <protection hidden="1"/>
    </xf>
    <xf numFmtId="0" fontId="0" fillId="35" borderId="108" xfId="0" applyFont="1" applyFill="1" applyBorder="1" applyAlignment="1" applyProtection="1">
      <alignment horizontal="left" vertical="center" shrinkToFit="1"/>
      <protection hidden="1"/>
    </xf>
    <xf numFmtId="0" fontId="0" fillId="35" borderId="109" xfId="0" applyFont="1" applyFill="1" applyBorder="1" applyAlignment="1" applyProtection="1">
      <alignment horizontal="left" vertical="center" shrinkToFit="1"/>
      <protection hidden="1"/>
    </xf>
    <xf numFmtId="0" fontId="9" fillId="36" borderId="103" xfId="0" applyFont="1" applyFill="1" applyBorder="1" applyAlignment="1" applyProtection="1">
      <alignment horizontal="left" vertical="center"/>
      <protection locked="0"/>
    </xf>
    <xf numFmtId="0" fontId="9" fillId="36" borderId="109" xfId="0" applyFont="1" applyFill="1" applyBorder="1" applyAlignment="1" applyProtection="1">
      <alignment horizontal="left" vertical="center"/>
      <protection locked="0"/>
    </xf>
    <xf numFmtId="0" fontId="9" fillId="36" borderId="104" xfId="0" applyFont="1" applyFill="1" applyBorder="1" applyAlignment="1" applyProtection="1">
      <alignment horizontal="left" vertical="center" shrinkToFit="1"/>
      <protection locked="0"/>
    </xf>
    <xf numFmtId="0" fontId="0" fillId="34" borderId="20" xfId="0" applyFont="1" applyFill="1" applyBorder="1" applyAlignment="1" applyProtection="1">
      <alignment horizontal="left" vertical="center" shrinkToFit="1"/>
      <protection hidden="1"/>
    </xf>
    <xf numFmtId="0" fontId="0" fillId="34" borderId="22" xfId="0" applyFont="1" applyFill="1" applyBorder="1" applyAlignment="1" applyProtection="1">
      <alignment horizontal="left" vertical="center" shrinkToFit="1"/>
      <protection hidden="1"/>
    </xf>
    <xf numFmtId="0" fontId="0" fillId="34" borderId="21" xfId="0" applyFont="1" applyFill="1" applyBorder="1" applyAlignment="1" applyProtection="1">
      <alignment horizontal="left" vertical="center" shrinkToFit="1"/>
      <protection hidden="1"/>
    </xf>
    <xf numFmtId="0" fontId="18" fillId="0" borderId="0" xfId="0" applyFont="1" applyAlignment="1">
      <alignment horizontal="center" vertical="center" wrapText="1"/>
    </xf>
    <xf numFmtId="0" fontId="13" fillId="0" borderId="115" xfId="0" applyFont="1" applyBorder="1" applyAlignment="1">
      <alignment horizontal="left" vertical="center" shrinkToFit="1"/>
    </xf>
    <xf numFmtId="0" fontId="13" fillId="0" borderId="56" xfId="0" applyFont="1" applyBorder="1" applyAlignment="1">
      <alignment horizontal="left" vertical="center" shrinkToFit="1"/>
    </xf>
    <xf numFmtId="0" fontId="0" fillId="0" borderId="56" xfId="0" applyFont="1" applyBorder="1" applyAlignment="1">
      <alignment horizontal="center" shrinkToFit="1"/>
    </xf>
    <xf numFmtId="0" fontId="0" fillId="0" borderId="81" xfId="0" applyFont="1" applyBorder="1" applyAlignment="1">
      <alignment horizontal="center" shrinkToFit="1"/>
    </xf>
    <xf numFmtId="0" fontId="16" fillId="0" borderId="116" xfId="0" applyFont="1" applyBorder="1" applyAlignment="1">
      <alignment horizontal="center" vertical="center" shrinkToFit="1"/>
    </xf>
    <xf numFmtId="0" fontId="16" fillId="0" borderId="106" xfId="0" applyFont="1" applyBorder="1" applyAlignment="1">
      <alignment horizontal="center" vertical="center" shrinkToFit="1"/>
    </xf>
    <xf numFmtId="0" fontId="16" fillId="0" borderId="110" xfId="0" applyFont="1" applyBorder="1" applyAlignment="1">
      <alignment horizontal="center" vertical="center" shrinkToFit="1"/>
    </xf>
    <xf numFmtId="0" fontId="16" fillId="0" borderId="42"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89" xfId="0" applyFont="1" applyBorder="1" applyAlignment="1">
      <alignment horizontal="center" vertical="center" shrinkToFit="1"/>
    </xf>
    <xf numFmtId="0" fontId="15" fillId="0" borderId="15" xfId="0" applyFont="1" applyBorder="1" applyAlignment="1">
      <alignment horizontal="center" vertical="center" wrapText="1"/>
    </xf>
    <xf numFmtId="0" fontId="15" fillId="0" borderId="88"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9" xfId="0" applyFont="1" applyBorder="1" applyAlignment="1">
      <alignment horizontal="center" vertical="center" wrapText="1"/>
    </xf>
    <xf numFmtId="0" fontId="15" fillId="0" borderId="15" xfId="0" applyFont="1" applyBorder="1" applyAlignment="1">
      <alignment horizontal="center" vertical="center"/>
    </xf>
    <xf numFmtId="0" fontId="15" fillId="0" borderId="11" xfId="0" applyFont="1" applyBorder="1" applyAlignment="1">
      <alignment horizontal="center" vertical="center"/>
    </xf>
    <xf numFmtId="0" fontId="15" fillId="0" borderId="92" xfId="0" applyFont="1" applyBorder="1" applyAlignment="1">
      <alignment horizontal="center" vertical="center"/>
    </xf>
    <xf numFmtId="0" fontId="15" fillId="0" borderId="42" xfId="0" applyFont="1" applyBorder="1" applyAlignment="1">
      <alignment horizontal="center" vertical="center"/>
    </xf>
    <xf numFmtId="0" fontId="15" fillId="0" borderId="17" xfId="0" applyFont="1" applyBorder="1" applyAlignment="1">
      <alignment horizontal="center" vertical="center"/>
    </xf>
    <xf numFmtId="0" fontId="15" fillId="0" borderId="35" xfId="0" applyFont="1" applyBorder="1" applyAlignment="1">
      <alignment horizontal="center" vertical="center"/>
    </xf>
    <xf numFmtId="0" fontId="0" fillId="0" borderId="11" xfId="0" applyFont="1" applyBorder="1" applyAlignment="1">
      <alignment horizontal="left" shrinkToFit="1"/>
    </xf>
    <xf numFmtId="0" fontId="0" fillId="0" borderId="88" xfId="0" applyFont="1" applyBorder="1" applyAlignment="1">
      <alignment horizontal="left" shrinkToFit="1"/>
    </xf>
    <xf numFmtId="0" fontId="0" fillId="0" borderId="0" xfId="0" applyFont="1" applyBorder="1" applyAlignment="1">
      <alignment horizontal="left" shrinkToFit="1"/>
    </xf>
    <xf numFmtId="0" fontId="0" fillId="0" borderId="97" xfId="0" applyFont="1" applyBorder="1" applyAlignment="1">
      <alignment horizontal="left" shrinkToFit="1"/>
    </xf>
    <xf numFmtId="0" fontId="13" fillId="0" borderId="90" xfId="0" applyNumberFormat="1" applyFont="1" applyBorder="1" applyAlignment="1">
      <alignment horizontal="left" vertical="center" shrinkToFit="1"/>
    </xf>
    <xf numFmtId="0" fontId="13" fillId="0" borderId="56" xfId="0" applyNumberFormat="1" applyFont="1" applyBorder="1" applyAlignment="1">
      <alignment vertical="center" shrinkToFit="1"/>
    </xf>
    <xf numFmtId="0" fontId="13" fillId="0" borderId="81" xfId="0" applyNumberFormat="1" applyFont="1" applyBorder="1" applyAlignment="1">
      <alignment vertical="center" shrinkToFit="1"/>
    </xf>
    <xf numFmtId="0" fontId="13" fillId="0" borderId="74" xfId="0" applyNumberFormat="1" applyFont="1" applyBorder="1" applyAlignment="1">
      <alignment vertical="center" shrinkToFit="1"/>
    </xf>
    <xf numFmtId="0" fontId="13" fillId="0" borderId="71" xfId="0" applyNumberFormat="1" applyFont="1" applyBorder="1" applyAlignment="1">
      <alignment vertical="center" shrinkToFit="1"/>
    </xf>
    <xf numFmtId="0" fontId="13" fillId="0" borderId="80" xfId="0" applyNumberFormat="1" applyFont="1" applyBorder="1" applyAlignment="1">
      <alignment vertical="center" shrinkToFit="1"/>
    </xf>
    <xf numFmtId="0" fontId="8" fillId="0" borderId="117" xfId="0" applyFont="1" applyBorder="1" applyAlignment="1">
      <alignment horizontal="center" vertical="center"/>
    </xf>
    <xf numFmtId="0" fontId="8" fillId="0" borderId="118" xfId="0" applyFont="1" applyBorder="1" applyAlignment="1">
      <alignment horizontal="center" vertical="center"/>
    </xf>
    <xf numFmtId="0" fontId="8" fillId="0" borderId="119" xfId="0" applyFont="1" applyBorder="1" applyAlignment="1">
      <alignment horizontal="center" vertical="center"/>
    </xf>
    <xf numFmtId="0" fontId="8" fillId="0" borderId="120" xfId="0" applyFont="1" applyBorder="1" applyAlignment="1">
      <alignment horizontal="center" vertical="center"/>
    </xf>
    <xf numFmtId="0" fontId="13" fillId="0" borderId="56" xfId="0" applyNumberFormat="1" applyFont="1" applyBorder="1" applyAlignment="1">
      <alignment horizontal="left" vertical="center" shrinkToFit="1"/>
    </xf>
    <xf numFmtId="0" fontId="13" fillId="0" borderId="91" xfId="0" applyFont="1" applyBorder="1" applyAlignment="1">
      <alignment horizontal="left" vertical="center" shrinkToFit="1"/>
    </xf>
    <xf numFmtId="0" fontId="8" fillId="0" borderId="74" xfId="0" applyFont="1" applyBorder="1" applyAlignment="1">
      <alignment horizontal="center" vertical="center" shrinkToFit="1"/>
    </xf>
    <xf numFmtId="0" fontId="0" fillId="0" borderId="71" xfId="0" applyFont="1" applyBorder="1" applyAlignment="1">
      <alignment horizontal="center" vertical="center"/>
    </xf>
    <xf numFmtId="0" fontId="0" fillId="0" borderId="38" xfId="0" applyFont="1" applyBorder="1" applyAlignment="1">
      <alignment horizontal="center" vertical="center"/>
    </xf>
    <xf numFmtId="0" fontId="0" fillId="0" borderId="74" xfId="0" applyFont="1" applyBorder="1" applyAlignment="1">
      <alignment horizontal="center" vertical="center"/>
    </xf>
    <xf numFmtId="182" fontId="8" fillId="0" borderId="74" xfId="0" applyNumberFormat="1" applyFont="1" applyFill="1" applyBorder="1" applyAlignment="1">
      <alignment horizontal="center" vertical="center" shrinkToFit="1"/>
    </xf>
    <xf numFmtId="0" fontId="13" fillId="0" borderId="42" xfId="0" applyFont="1" applyBorder="1" applyAlignment="1">
      <alignment horizontal="left" vertical="center" shrinkToFit="1"/>
    </xf>
    <xf numFmtId="0" fontId="13" fillId="0" borderId="17" xfId="0" applyFont="1" applyBorder="1" applyAlignment="1">
      <alignment horizontal="left" vertical="center" shrinkToFit="1"/>
    </xf>
    <xf numFmtId="0" fontId="0" fillId="0" borderId="17" xfId="0" applyFont="1" applyBorder="1" applyAlignment="1">
      <alignment horizontal="center" shrinkToFit="1"/>
    </xf>
    <xf numFmtId="0" fontId="0" fillId="0" borderId="89" xfId="0" applyFont="1" applyBorder="1" applyAlignment="1">
      <alignment horizontal="center" shrinkToFit="1"/>
    </xf>
    <xf numFmtId="0" fontId="14" fillId="0" borderId="15" xfId="0" applyFont="1" applyBorder="1" applyAlignment="1">
      <alignment horizontal="left" vertical="center" shrinkToFit="1"/>
    </xf>
    <xf numFmtId="0" fontId="14" fillId="0" borderId="11" xfId="0" applyFont="1" applyBorder="1" applyAlignment="1">
      <alignment horizontal="left" vertical="center" shrinkToFit="1"/>
    </xf>
    <xf numFmtId="0" fontId="14" fillId="0" borderId="88" xfId="0" applyFont="1" applyBorder="1" applyAlignment="1">
      <alignment horizontal="left" vertical="center" shrinkToFit="1"/>
    </xf>
    <xf numFmtId="0" fontId="14" fillId="0" borderId="42" xfId="0" applyFont="1" applyBorder="1" applyAlignment="1">
      <alignment horizontal="left" vertical="center" shrinkToFit="1"/>
    </xf>
    <xf numFmtId="0" fontId="14" fillId="0" borderId="17" xfId="0" applyFont="1" applyBorder="1" applyAlignment="1">
      <alignment horizontal="left" vertical="center" shrinkToFit="1"/>
    </xf>
    <xf numFmtId="0" fontId="14" fillId="0" borderId="89" xfId="0" applyFont="1" applyBorder="1" applyAlignment="1">
      <alignment horizontal="left" vertical="center" shrinkToFit="1"/>
    </xf>
    <xf numFmtId="0" fontId="15" fillId="0" borderId="13" xfId="0" applyFont="1" applyBorder="1" applyAlignment="1">
      <alignment horizontal="center" vertical="center"/>
    </xf>
    <xf numFmtId="0" fontId="15" fillId="0" borderId="0" xfId="0" applyFont="1" applyBorder="1" applyAlignment="1">
      <alignment horizontal="center" vertical="center"/>
    </xf>
    <xf numFmtId="0" fontId="15" fillId="0" borderId="121" xfId="0" applyFont="1" applyBorder="1" applyAlignment="1">
      <alignment horizontal="center" vertical="center" wrapText="1"/>
    </xf>
    <xf numFmtId="0" fontId="15" fillId="0" borderId="76" xfId="0" applyFont="1" applyBorder="1" applyAlignment="1">
      <alignment horizontal="center" vertical="center" wrapText="1"/>
    </xf>
    <xf numFmtId="0" fontId="17" fillId="0" borderId="121" xfId="0" applyFont="1" applyBorder="1" applyAlignment="1">
      <alignment shrinkToFit="1"/>
    </xf>
    <xf numFmtId="0" fontId="17" fillId="0" borderId="75" xfId="0" applyFont="1" applyBorder="1" applyAlignment="1">
      <alignment shrinkToFit="1"/>
    </xf>
    <xf numFmtId="0" fontId="17" fillId="0" borderId="76" xfId="0" applyFont="1" applyBorder="1" applyAlignment="1">
      <alignment shrinkToFit="1"/>
    </xf>
    <xf numFmtId="0" fontId="0" fillId="0" borderId="38" xfId="0" applyFont="1" applyBorder="1" applyAlignment="1">
      <alignment horizontal="distributed" vertical="center"/>
    </xf>
    <xf numFmtId="0" fontId="0" fillId="0" borderId="12" xfId="0" applyFont="1" applyBorder="1" applyAlignment="1">
      <alignment horizontal="distributed" vertical="center"/>
    </xf>
    <xf numFmtId="49" fontId="0" fillId="0" borderId="82" xfId="0" applyNumberFormat="1" applyFont="1" applyFill="1" applyBorder="1" applyAlignment="1">
      <alignment horizontal="center" vertical="center" shrinkToFit="1"/>
    </xf>
    <xf numFmtId="0" fontId="0" fillId="0" borderId="22" xfId="0" applyFont="1" applyBorder="1" applyAlignment="1">
      <alignment horizontal="center" shrinkToFit="1"/>
    </xf>
    <xf numFmtId="0" fontId="0" fillId="0" borderId="21" xfId="0" applyFont="1" applyBorder="1" applyAlignment="1">
      <alignment horizontal="center" shrinkToFit="1"/>
    </xf>
    <xf numFmtId="0" fontId="0" fillId="0" borderId="20" xfId="0" applyFont="1" applyBorder="1" applyAlignment="1">
      <alignment horizontal="center" shrinkToFit="1"/>
    </xf>
    <xf numFmtId="0" fontId="0" fillId="0" borderId="22" xfId="0" applyFont="1" applyBorder="1" applyAlignment="1">
      <alignment vertical="center"/>
    </xf>
    <xf numFmtId="0" fontId="0" fillId="0" borderId="0" xfId="0" applyFont="1" applyFill="1" applyBorder="1" applyAlignment="1">
      <alignment horizontal="right"/>
    </xf>
    <xf numFmtId="0" fontId="0" fillId="0" borderId="73" xfId="0" applyFont="1" applyBorder="1" applyAlignment="1">
      <alignment horizontal="distributed" vertical="center"/>
    </xf>
    <xf numFmtId="0" fontId="0" fillId="0" borderId="72" xfId="0" applyFont="1" applyBorder="1" applyAlignment="1">
      <alignment horizontal="distributed" vertical="center"/>
    </xf>
    <xf numFmtId="49" fontId="0" fillId="0" borderId="73" xfId="0" applyNumberFormat="1" applyFont="1" applyFill="1" applyBorder="1" applyAlignment="1">
      <alignment horizontal="center" vertical="center"/>
    </xf>
    <xf numFmtId="0" fontId="0" fillId="0" borderId="18" xfId="0" applyBorder="1" applyAlignment="1">
      <alignment horizontal="center" vertical="center"/>
    </xf>
    <xf numFmtId="0" fontId="0" fillId="0" borderId="45" xfId="0" applyFont="1" applyBorder="1" applyAlignment="1">
      <alignment horizontal="center" shrinkToFit="1"/>
    </xf>
    <xf numFmtId="0" fontId="0" fillId="0" borderId="18" xfId="0" applyFont="1" applyBorder="1" applyAlignment="1">
      <alignment horizontal="center" shrinkToFit="1"/>
    </xf>
    <xf numFmtId="0" fontId="0" fillId="0" borderId="72" xfId="0" applyFont="1" applyBorder="1" applyAlignment="1">
      <alignment horizontal="center" shrinkToFit="1"/>
    </xf>
    <xf numFmtId="0" fontId="0" fillId="0" borderId="45" xfId="0" applyFont="1" applyBorder="1" applyAlignment="1">
      <alignment horizontal="center" vertical="center" shrinkToFit="1"/>
    </xf>
    <xf numFmtId="0" fontId="0" fillId="0" borderId="18" xfId="0" applyBorder="1" applyAlignment="1">
      <alignment vertical="center"/>
    </xf>
    <xf numFmtId="0" fontId="0" fillId="0" borderId="72" xfId="0" applyBorder="1" applyAlignment="1">
      <alignment vertical="center"/>
    </xf>
    <xf numFmtId="0" fontId="0" fillId="0" borderId="59" xfId="0" applyFont="1" applyBorder="1" applyAlignment="1">
      <alignment horizontal="center" vertical="center" textRotation="255"/>
    </xf>
    <xf numFmtId="0" fontId="0" fillId="0" borderId="122" xfId="0" applyFont="1" applyBorder="1" applyAlignment="1">
      <alignment horizontal="center" vertical="center" textRotation="255"/>
    </xf>
    <xf numFmtId="0" fontId="0" fillId="0" borderId="123" xfId="0" applyFont="1" applyBorder="1" applyAlignment="1">
      <alignment horizontal="center" vertical="center" textRotation="255"/>
    </xf>
    <xf numFmtId="0" fontId="20" fillId="0" borderId="11" xfId="0" applyFont="1" applyBorder="1" applyAlignment="1">
      <alignment horizontal="left" vertical="center"/>
    </xf>
    <xf numFmtId="0" fontId="20" fillId="0" borderId="88" xfId="0" applyFont="1" applyBorder="1" applyAlignment="1">
      <alignment horizontal="left" vertical="center"/>
    </xf>
    <xf numFmtId="0" fontId="15" fillId="0" borderId="56" xfId="0" applyFont="1" applyBorder="1" applyAlignment="1">
      <alignment horizontal="left" vertical="center"/>
    </xf>
    <xf numFmtId="0" fontId="15" fillId="0" borderId="81" xfId="0" applyFont="1" applyBorder="1" applyAlignment="1">
      <alignment horizontal="left" vertical="center"/>
    </xf>
    <xf numFmtId="0" fontId="0" fillId="0" borderId="74" xfId="0" applyFont="1" applyBorder="1" applyAlignment="1">
      <alignment horizontal="left" vertical="center" shrinkToFit="1"/>
    </xf>
    <xf numFmtId="0" fontId="0" fillId="0" borderId="71" xfId="0" applyFont="1" applyBorder="1" applyAlignment="1">
      <alignment horizontal="left" vertical="center" shrinkToFit="1"/>
    </xf>
    <xf numFmtId="0" fontId="0" fillId="0" borderId="80" xfId="0" applyFont="1" applyBorder="1" applyAlignment="1">
      <alignment horizontal="left" vertical="center" shrinkToFit="1"/>
    </xf>
    <xf numFmtId="0" fontId="0" fillId="0" borderId="38" xfId="0" applyFont="1" applyBorder="1" applyAlignment="1">
      <alignment horizontal="left" vertical="center" shrinkToFit="1"/>
    </xf>
    <xf numFmtId="0" fontId="8" fillId="0" borderId="96" xfId="0" applyFont="1" applyBorder="1" applyAlignment="1">
      <alignment horizontal="center" vertical="center" shrinkToFit="1"/>
    </xf>
    <xf numFmtId="0" fontId="0" fillId="0" borderId="0" xfId="0" applyFont="1" applyBorder="1" applyAlignment="1">
      <alignment vertical="center"/>
    </xf>
    <xf numFmtId="0" fontId="0" fillId="0" borderId="124" xfId="0" applyFont="1" applyBorder="1" applyAlignment="1">
      <alignment vertical="center"/>
    </xf>
    <xf numFmtId="0" fontId="0" fillId="0" borderId="90" xfId="0" applyFont="1" applyBorder="1" applyAlignment="1">
      <alignment vertical="center"/>
    </xf>
    <xf numFmtId="0" fontId="0" fillId="0" borderId="56" xfId="0" applyFont="1" applyBorder="1" applyAlignment="1">
      <alignment vertical="center"/>
    </xf>
    <xf numFmtId="0" fontId="0" fillId="0" borderId="91" xfId="0" applyFont="1" applyBorder="1" applyAlignment="1">
      <alignment vertical="center"/>
    </xf>
    <xf numFmtId="0" fontId="0" fillId="0" borderId="18" xfId="0" applyFont="1" applyBorder="1" applyAlignment="1">
      <alignment horizontal="left" vertical="center" shrinkToFit="1"/>
    </xf>
    <xf numFmtId="0" fontId="0" fillId="0" borderId="43" xfId="0" applyFont="1" applyBorder="1" applyAlignment="1">
      <alignment horizontal="left" vertical="center" shrinkToFit="1"/>
    </xf>
    <xf numFmtId="0" fontId="0" fillId="0" borderId="23" xfId="0" applyFont="1" applyBorder="1" applyAlignment="1">
      <alignment horizontal="center" shrinkToFit="1"/>
    </xf>
    <xf numFmtId="0" fontId="0" fillId="0" borderId="11" xfId="0" applyFont="1" applyBorder="1" applyAlignment="1">
      <alignment horizontal="left"/>
    </xf>
    <xf numFmtId="0" fontId="0" fillId="0" borderId="82"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horizontal="center" vertical="center"/>
    </xf>
    <xf numFmtId="0" fontId="8" fillId="0" borderId="125" xfId="0" applyNumberFormat="1" applyFont="1" applyBorder="1" applyAlignment="1">
      <alignment horizontal="center" vertical="center"/>
    </xf>
    <xf numFmtId="0" fontId="0" fillId="0" borderId="122" xfId="0" applyFont="1" applyBorder="1" applyAlignment="1">
      <alignment horizontal="center" vertical="center"/>
    </xf>
    <xf numFmtId="0" fontId="17" fillId="0" borderId="121" xfId="0" applyNumberFormat="1" applyFont="1" applyBorder="1" applyAlignment="1">
      <alignment horizontal="left" vertical="center" shrinkToFit="1"/>
    </xf>
    <xf numFmtId="0" fontId="17" fillId="0" borderId="75" xfId="0" applyFont="1" applyBorder="1" applyAlignment="1">
      <alignment horizontal="left" vertical="center" shrinkToFit="1"/>
    </xf>
    <xf numFmtId="0" fontId="17" fillId="0" borderId="32" xfId="0" applyFont="1" applyBorder="1" applyAlignment="1">
      <alignment horizontal="left" vertical="center" shrinkToFit="1"/>
    </xf>
    <xf numFmtId="0" fontId="0" fillId="0" borderId="11" xfId="0" applyFont="1" applyBorder="1" applyAlignment="1">
      <alignment/>
    </xf>
    <xf numFmtId="0" fontId="0" fillId="0" borderId="0" xfId="0" applyFont="1" applyBorder="1" applyAlignment="1">
      <alignment/>
    </xf>
    <xf numFmtId="0" fontId="0" fillId="0" borderId="45" xfId="0" applyFont="1" applyBorder="1" applyAlignment="1">
      <alignment horizontal="center" vertical="center"/>
    </xf>
    <xf numFmtId="0" fontId="0" fillId="0" borderId="18" xfId="0" applyFont="1" applyBorder="1" applyAlignment="1">
      <alignment horizontal="center" vertical="center"/>
    </xf>
    <xf numFmtId="0" fontId="0" fillId="0" borderId="72" xfId="0" applyFont="1" applyBorder="1" applyAlignment="1">
      <alignment horizontal="center" vertical="center"/>
    </xf>
    <xf numFmtId="182" fontId="8" fillId="0" borderId="96" xfId="0" applyNumberFormat="1" applyFont="1" applyFill="1" applyBorder="1" applyAlignment="1">
      <alignment horizontal="center" vertical="center" shrinkToFit="1"/>
    </xf>
    <xf numFmtId="0" fontId="0" fillId="0" borderId="0" xfId="0" applyFont="1" applyBorder="1" applyAlignment="1">
      <alignment horizontal="center" vertical="center"/>
    </xf>
    <xf numFmtId="0" fontId="0" fillId="0" borderId="124" xfId="0" applyFont="1" applyBorder="1" applyAlignment="1">
      <alignment horizontal="center" vertical="center"/>
    </xf>
    <xf numFmtId="0" fontId="0" fillId="0" borderId="90" xfId="0" applyFont="1" applyBorder="1" applyAlignment="1">
      <alignment horizontal="center" vertical="center"/>
    </xf>
    <xf numFmtId="0" fontId="0" fillId="0" borderId="56" xfId="0" applyFont="1" applyBorder="1" applyAlignment="1">
      <alignment horizontal="center" vertical="center"/>
    </xf>
    <xf numFmtId="0" fontId="0" fillId="0" borderId="91" xfId="0" applyFont="1" applyBorder="1" applyAlignment="1">
      <alignment horizontal="center" vertical="center"/>
    </xf>
    <xf numFmtId="0" fontId="0" fillId="0" borderId="123" xfId="0" applyFont="1" applyBorder="1" applyAlignment="1">
      <alignment horizontal="center" vertical="center"/>
    </xf>
    <xf numFmtId="0" fontId="0" fillId="0" borderId="126" xfId="0" applyFont="1" applyBorder="1" applyAlignment="1">
      <alignment horizontal="center" vertical="center"/>
    </xf>
    <xf numFmtId="0" fontId="17" fillId="0" borderId="75" xfId="0" applyNumberFormat="1" applyFont="1" applyBorder="1" applyAlignment="1">
      <alignment horizontal="left" vertical="center" shrinkToFit="1"/>
    </xf>
    <xf numFmtId="0" fontId="0" fillId="0" borderId="95" xfId="0" applyFont="1" applyBorder="1" applyAlignment="1">
      <alignment horizontal="center" vertical="center" shrinkToFit="1"/>
    </xf>
    <xf numFmtId="0" fontId="0" fillId="0" borderId="10" xfId="0" applyFont="1" applyBorder="1" applyAlignment="1">
      <alignment vertical="center" shrinkToFit="1"/>
    </xf>
    <xf numFmtId="0" fontId="0" fillId="0" borderId="127" xfId="0" applyFont="1" applyBorder="1" applyAlignment="1">
      <alignment vertical="center" shrinkToFit="1"/>
    </xf>
    <xf numFmtId="0" fontId="0" fillId="0" borderId="95" xfId="0" applyFont="1" applyBorder="1" applyAlignment="1">
      <alignment horizontal="center" vertical="center" wrapText="1"/>
    </xf>
    <xf numFmtId="0" fontId="0" fillId="0" borderId="10" xfId="0" applyFont="1" applyBorder="1" applyAlignment="1">
      <alignment horizontal="center" vertical="center"/>
    </xf>
    <xf numFmtId="0" fontId="0" fillId="0" borderId="127" xfId="0" applyFont="1" applyBorder="1" applyAlignment="1">
      <alignment horizontal="center" vertical="center"/>
    </xf>
    <xf numFmtId="0" fontId="0" fillId="0" borderId="14"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27" xfId="0" applyFont="1" applyBorder="1" applyAlignment="1">
      <alignment horizontal="center" vertical="center" shrinkToFit="1"/>
    </xf>
    <xf numFmtId="182" fontId="8" fillId="0" borderId="20" xfId="0" applyNumberFormat="1" applyFont="1" applyFill="1" applyBorder="1" applyAlignment="1">
      <alignment horizontal="center" vertical="center" shrinkToFit="1"/>
    </xf>
    <xf numFmtId="0" fontId="8" fillId="0" borderId="90" xfId="0" applyFont="1" applyBorder="1" applyAlignment="1">
      <alignment horizontal="center" vertical="center" shrinkToFit="1"/>
    </xf>
    <xf numFmtId="0" fontId="8" fillId="0" borderId="122" xfId="0" applyNumberFormat="1" applyFont="1" applyBorder="1" applyAlignment="1">
      <alignment horizontal="center" vertical="center"/>
    </xf>
    <xf numFmtId="0" fontId="17" fillId="0" borderId="15" xfId="0" applyFont="1" applyBorder="1" applyAlignment="1">
      <alignment vertical="center" shrinkToFit="1"/>
    </xf>
    <xf numFmtId="0" fontId="17" fillId="0" borderId="11" xfId="0" applyFont="1" applyBorder="1" applyAlignment="1">
      <alignment vertical="center" shrinkToFit="1"/>
    </xf>
    <xf numFmtId="0" fontId="17" fillId="0" borderId="92" xfId="0" applyFont="1" applyBorder="1" applyAlignment="1">
      <alignment vertical="center" shrinkToFit="1"/>
    </xf>
    <xf numFmtId="0" fontId="8" fillId="0" borderId="87"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92"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91" xfId="0" applyFont="1" applyBorder="1" applyAlignment="1">
      <alignment horizontal="center" vertical="center" shrinkToFit="1"/>
    </xf>
    <xf numFmtId="0" fontId="0" fillId="0" borderId="11" xfId="0" applyFont="1" applyBorder="1" applyAlignment="1">
      <alignment horizontal="center" vertical="center"/>
    </xf>
    <xf numFmtId="0" fontId="0" fillId="0" borderId="92" xfId="0" applyFont="1" applyBorder="1" applyAlignment="1">
      <alignment horizontal="center" vertical="center"/>
    </xf>
    <xf numFmtId="0" fontId="15" fillId="0" borderId="36" xfId="0" applyFont="1" applyBorder="1" applyAlignment="1">
      <alignment horizontal="center" vertical="center"/>
    </xf>
    <xf numFmtId="0" fontId="15" fillId="0" borderId="12" xfId="0" applyFont="1" applyBorder="1" applyAlignment="1">
      <alignment horizontal="center" vertical="center"/>
    </xf>
    <xf numFmtId="0" fontId="15" fillId="0" borderId="128" xfId="0" applyFont="1" applyBorder="1" applyAlignment="1">
      <alignment horizontal="center"/>
    </xf>
    <xf numFmtId="0" fontId="15" fillId="0" borderId="41" xfId="0" applyFont="1" applyBorder="1" applyAlignment="1">
      <alignment horizontal="center"/>
    </xf>
    <xf numFmtId="0" fontId="15" fillId="0" borderId="12" xfId="0" applyFont="1" applyBorder="1" applyAlignment="1">
      <alignment horizontal="left" vertical="center" shrinkToFit="1"/>
    </xf>
    <xf numFmtId="0" fontId="15" fillId="0" borderId="129" xfId="0" applyFont="1" applyBorder="1" applyAlignment="1">
      <alignment horizontal="left" vertical="center" shrinkToFit="1"/>
    </xf>
    <xf numFmtId="0" fontId="15" fillId="0" borderId="42" xfId="0" applyFont="1" applyBorder="1" applyAlignment="1">
      <alignment horizontal="center"/>
    </xf>
    <xf numFmtId="0" fontId="15" fillId="0" borderId="89" xfId="0" applyFont="1" applyBorder="1" applyAlignment="1">
      <alignment horizontal="center"/>
    </xf>
    <xf numFmtId="0" fontId="15" fillId="0" borderId="41" xfId="0" applyFont="1" applyBorder="1" applyAlignment="1">
      <alignment horizontal="left" shrinkToFit="1"/>
    </xf>
    <xf numFmtId="0" fontId="15" fillId="0" borderId="130" xfId="0" applyFont="1" applyBorder="1" applyAlignment="1">
      <alignment horizontal="left" shrinkToFit="1"/>
    </xf>
    <xf numFmtId="0" fontId="8" fillId="39" borderId="15" xfId="0" applyFont="1" applyFill="1" applyBorder="1" applyAlignment="1">
      <alignment horizontal="center" vertical="center" shrinkToFit="1"/>
    </xf>
    <xf numFmtId="0" fontId="8" fillId="39" borderId="11" xfId="0" applyFont="1" applyFill="1" applyBorder="1" applyAlignment="1">
      <alignment horizontal="center" vertical="center" shrinkToFit="1"/>
    </xf>
    <xf numFmtId="0" fontId="8" fillId="39" borderId="42" xfId="0" applyFont="1" applyFill="1" applyBorder="1" applyAlignment="1">
      <alignment horizontal="center" vertical="center" shrinkToFit="1"/>
    </xf>
    <xf numFmtId="0" fontId="8" fillId="39" borderId="17" xfId="0" applyFont="1" applyFill="1" applyBorder="1" applyAlignment="1">
      <alignment horizontal="center" vertical="center" shrinkToFit="1"/>
    </xf>
    <xf numFmtId="0" fontId="14" fillId="39" borderId="11" xfId="0" applyFont="1" applyFill="1" applyBorder="1" applyAlignment="1">
      <alignment horizontal="center" vertical="center" shrinkToFit="1"/>
    </xf>
    <xf numFmtId="0" fontId="14" fillId="39" borderId="88" xfId="0" applyFont="1" applyFill="1" applyBorder="1" applyAlignment="1">
      <alignment horizontal="center" vertical="center" shrinkToFit="1"/>
    </xf>
    <xf numFmtId="0" fontId="14" fillId="39" borderId="17" xfId="0" applyFont="1" applyFill="1" applyBorder="1" applyAlignment="1">
      <alignment horizontal="center" vertical="center" shrinkToFit="1"/>
    </xf>
    <xf numFmtId="0" fontId="14" fillId="39" borderId="89" xfId="0" applyFont="1" applyFill="1" applyBorder="1" applyAlignment="1">
      <alignment horizontal="center" vertical="center" shrinkToFit="1"/>
    </xf>
    <xf numFmtId="0" fontId="8" fillId="0" borderId="118" xfId="0" applyFont="1" applyBorder="1" applyAlignment="1">
      <alignment horizontal="center" vertical="center" shrinkToFit="1"/>
    </xf>
    <xf numFmtId="0" fontId="8" fillId="0" borderId="120" xfId="0" applyFont="1" applyBorder="1" applyAlignment="1">
      <alignment horizontal="center" vertical="center" shrinkToFit="1"/>
    </xf>
    <xf numFmtId="0" fontId="8" fillId="0" borderId="131" xfId="0" applyFont="1" applyBorder="1" applyAlignment="1">
      <alignment horizontal="center" vertical="center" shrinkToFit="1"/>
    </xf>
    <xf numFmtId="0" fontId="8" fillId="0" borderId="132" xfId="0" applyFont="1" applyBorder="1" applyAlignment="1">
      <alignment horizontal="center" vertical="center" shrinkToFit="1"/>
    </xf>
    <xf numFmtId="0" fontId="15" fillId="0" borderId="87" xfId="0" applyFont="1" applyBorder="1" applyAlignment="1">
      <alignment horizontal="center" vertical="center"/>
    </xf>
    <xf numFmtId="0" fontId="15" fillId="0" borderId="51" xfId="0" applyFont="1" applyBorder="1" applyAlignment="1">
      <alignment horizontal="center" vertical="center"/>
    </xf>
    <xf numFmtId="0" fontId="17" fillId="0" borderId="121" xfId="0" applyFont="1" applyBorder="1" applyAlignment="1">
      <alignment horizontal="left" vertical="center" shrinkToFit="1"/>
    </xf>
    <xf numFmtId="0" fontId="17" fillId="0" borderId="76" xfId="0" applyFont="1" applyBorder="1" applyAlignment="1">
      <alignment horizontal="left" vertical="center" shrinkToFit="1"/>
    </xf>
    <xf numFmtId="0" fontId="15" fillId="0" borderId="88" xfId="0" applyFont="1" applyBorder="1" applyAlignment="1">
      <alignment horizontal="center" vertical="center"/>
    </xf>
    <xf numFmtId="0" fontId="15" fillId="0" borderId="89" xfId="0" applyFont="1" applyBorder="1" applyAlignment="1">
      <alignment horizontal="center" vertical="center"/>
    </xf>
    <xf numFmtId="0" fontId="15" fillId="0" borderId="15" xfId="0" applyFont="1" applyBorder="1" applyAlignment="1">
      <alignment horizontal="center" vertical="center" wrapText="1" shrinkToFit="1"/>
    </xf>
    <xf numFmtId="0" fontId="15" fillId="0" borderId="88" xfId="0" applyFont="1" applyBorder="1" applyAlignment="1">
      <alignment horizontal="center" vertical="center" shrinkToFit="1"/>
    </xf>
    <xf numFmtId="0" fontId="15" fillId="0" borderId="115" xfId="0" applyFont="1" applyBorder="1" applyAlignment="1">
      <alignment horizontal="center" vertical="center" shrinkToFit="1"/>
    </xf>
    <xf numFmtId="0" fontId="15" fillId="0" borderId="81" xfId="0" applyFont="1" applyBorder="1" applyAlignment="1">
      <alignment horizontal="center" vertical="center" shrinkToFit="1"/>
    </xf>
    <xf numFmtId="0" fontId="17" fillId="0" borderId="15" xfId="0" applyFont="1" applyBorder="1" applyAlignment="1">
      <alignment horizontal="left" vertical="center" shrinkToFit="1"/>
    </xf>
    <xf numFmtId="0" fontId="17" fillId="0" borderId="11" xfId="0" applyFont="1" applyBorder="1" applyAlignment="1">
      <alignment horizontal="left" vertical="center" shrinkToFit="1"/>
    </xf>
    <xf numFmtId="0" fontId="17" fillId="0" borderId="88" xfId="0" applyFont="1" applyBorder="1" applyAlignment="1">
      <alignment horizontal="left" vertical="center" shrinkToFit="1"/>
    </xf>
    <xf numFmtId="0" fontId="15" fillId="0" borderId="133" xfId="0" applyFont="1" applyBorder="1" applyAlignment="1">
      <alignment horizontal="center" shrinkToFit="1"/>
    </xf>
    <xf numFmtId="0" fontId="15" fillId="0" borderId="62" xfId="0" applyFont="1" applyBorder="1" applyAlignment="1">
      <alignment horizontal="center" shrinkToFit="1"/>
    </xf>
    <xf numFmtId="0" fontId="15" fillId="0" borderId="40" xfId="0" applyFont="1" applyBorder="1" applyAlignment="1">
      <alignment horizontal="center"/>
    </xf>
    <xf numFmtId="0" fontId="15" fillId="0" borderId="134" xfId="0" applyFont="1" applyBorder="1" applyAlignment="1">
      <alignment horizontal="center"/>
    </xf>
    <xf numFmtId="0" fontId="15" fillId="0" borderId="97" xfId="0" applyFont="1" applyBorder="1" applyAlignment="1">
      <alignment horizontal="center" vertical="center"/>
    </xf>
    <xf numFmtId="0" fontId="15" fillId="0" borderId="115" xfId="0" applyFont="1" applyBorder="1" applyAlignment="1">
      <alignment horizontal="center" vertical="center" wrapText="1"/>
    </xf>
    <xf numFmtId="0" fontId="15" fillId="0" borderId="81" xfId="0" applyFont="1" applyBorder="1" applyAlignment="1">
      <alignment horizontal="center" vertical="center" wrapText="1"/>
    </xf>
    <xf numFmtId="0" fontId="15" fillId="0" borderId="121" xfId="0" applyFont="1" applyBorder="1" applyAlignment="1">
      <alignment horizontal="center"/>
    </xf>
    <xf numFmtId="0" fontId="15" fillId="0" borderId="32" xfId="0" applyFont="1" applyBorder="1" applyAlignment="1">
      <alignment horizontal="center"/>
    </xf>
    <xf numFmtId="0" fontId="15" fillId="0" borderId="35" xfId="0" applyFont="1" applyBorder="1" applyAlignment="1">
      <alignment horizontal="center"/>
    </xf>
    <xf numFmtId="0" fontId="0" fillId="0" borderId="48" xfId="0" applyFont="1" applyBorder="1" applyAlignment="1">
      <alignment horizontal="left" shrinkToFit="1"/>
    </xf>
    <xf numFmtId="0" fontId="0" fillId="0" borderId="75" xfId="0" applyFont="1" applyBorder="1" applyAlignment="1">
      <alignment horizontal="left" shrinkToFit="1"/>
    </xf>
    <xf numFmtId="0" fontId="0" fillId="0" borderId="76" xfId="0" applyFont="1" applyBorder="1" applyAlignment="1">
      <alignment horizontal="left" shrinkToFit="1"/>
    </xf>
    <xf numFmtId="0" fontId="0" fillId="0" borderId="51" xfId="0" applyFont="1" applyBorder="1" applyAlignment="1">
      <alignment horizontal="left" shrinkToFit="1"/>
    </xf>
    <xf numFmtId="0" fontId="0" fillId="0" borderId="17" xfId="0" applyFont="1" applyBorder="1" applyAlignment="1">
      <alignment horizontal="left" shrinkToFit="1"/>
    </xf>
    <xf numFmtId="0" fontId="0" fillId="0" borderId="89" xfId="0" applyFont="1" applyBorder="1" applyAlignment="1">
      <alignment horizontal="left" shrinkToFit="1"/>
    </xf>
    <xf numFmtId="0" fontId="15" fillId="0" borderId="135" xfId="0" applyFont="1" applyFill="1" applyBorder="1" applyAlignment="1">
      <alignment horizontal="center" vertical="center" shrinkToFit="1"/>
    </xf>
    <xf numFmtId="0" fontId="15" fillId="0" borderId="136" xfId="0" applyFont="1" applyFill="1" applyBorder="1" applyAlignment="1">
      <alignment horizontal="center" vertical="center" shrinkToFit="1"/>
    </xf>
    <xf numFmtId="0" fontId="15" fillId="0" borderId="137"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90"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43" xfId="0" applyFont="1" applyBorder="1" applyAlignment="1">
      <alignment horizontal="center" vertical="center" shrinkToFit="1"/>
    </xf>
    <xf numFmtId="0" fontId="18" fillId="0" borderId="0" xfId="0" applyFont="1" applyBorder="1" applyAlignment="1">
      <alignment horizontal="center" shrinkToFit="1"/>
    </xf>
    <xf numFmtId="0" fontId="0" fillId="0" borderId="37"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15" fillId="0" borderId="0" xfId="0" applyFont="1" applyBorder="1" applyAlignment="1">
      <alignment horizontal="center" shrinkToFit="1"/>
    </xf>
    <xf numFmtId="0" fontId="15" fillId="0" borderId="97" xfId="0" applyFont="1" applyBorder="1" applyAlignment="1">
      <alignment horizontal="center" shrinkToFit="1"/>
    </xf>
    <xf numFmtId="0" fontId="0" fillId="0" borderId="45" xfId="0" applyFont="1" applyBorder="1" applyAlignment="1">
      <alignment horizontal="center"/>
    </xf>
    <xf numFmtId="0" fontId="0" fillId="0" borderId="18" xfId="0" applyFont="1" applyBorder="1" applyAlignment="1">
      <alignment horizontal="center"/>
    </xf>
    <xf numFmtId="0" fontId="0" fillId="0" borderId="43" xfId="0" applyFont="1" applyBorder="1" applyAlignment="1">
      <alignment horizontal="center"/>
    </xf>
    <xf numFmtId="0" fontId="0" fillId="0" borderId="73" xfId="0" applyFont="1" applyBorder="1" applyAlignment="1">
      <alignment horizontal="center" vertical="center"/>
    </xf>
    <xf numFmtId="0" fontId="17" fillId="0" borderId="96"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97" xfId="0" applyFont="1" applyBorder="1" applyAlignment="1">
      <alignment horizontal="left" vertical="center" shrinkToFit="1"/>
    </xf>
    <xf numFmtId="0" fontId="13" fillId="0" borderId="90" xfId="0" applyFont="1" applyBorder="1" applyAlignment="1">
      <alignment horizontal="left" shrinkToFit="1"/>
    </xf>
    <xf numFmtId="0" fontId="13" fillId="0" borderId="56" xfId="0" applyFont="1" applyBorder="1" applyAlignment="1">
      <alignment horizontal="left" shrinkToFit="1"/>
    </xf>
    <xf numFmtId="0" fontId="13" fillId="0" borderId="81" xfId="0" applyFont="1" applyBorder="1" applyAlignment="1">
      <alignment horizontal="left" shrinkToFit="1"/>
    </xf>
    <xf numFmtId="0" fontId="0" fillId="0" borderId="9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4" xfId="0" applyFont="1" applyFill="1" applyBorder="1" applyAlignment="1">
      <alignment horizontal="center" vertical="center"/>
    </xf>
    <xf numFmtId="0" fontId="13" fillId="0" borderId="42" xfId="0" applyFont="1" applyBorder="1" applyAlignment="1">
      <alignment shrinkToFit="1"/>
    </xf>
    <xf numFmtId="0" fontId="13" fillId="0" borderId="17" xfId="0" applyFont="1" applyBorder="1" applyAlignment="1">
      <alignment shrinkToFit="1"/>
    </xf>
    <xf numFmtId="0" fontId="13" fillId="0" borderId="89" xfId="0" applyFont="1" applyBorder="1" applyAlignment="1">
      <alignment shrinkToFit="1"/>
    </xf>
    <xf numFmtId="0" fontId="17" fillId="0" borderId="15" xfId="0" applyFont="1" applyBorder="1" applyAlignment="1">
      <alignment horizontal="left" shrinkToFit="1"/>
    </xf>
    <xf numFmtId="0" fontId="17" fillId="0" borderId="11" xfId="0" applyFont="1" applyBorder="1" applyAlignment="1">
      <alignment horizontal="left" shrinkToFit="1"/>
    </xf>
    <xf numFmtId="0" fontId="17" fillId="0" borderId="88" xfId="0" applyFont="1" applyBorder="1" applyAlignment="1">
      <alignment horizontal="left" shrinkToFit="1"/>
    </xf>
    <xf numFmtId="0" fontId="0" fillId="0" borderId="37" xfId="0" applyBorder="1" applyAlignment="1">
      <alignment horizontal="center" vertical="center"/>
    </xf>
    <xf numFmtId="0" fontId="0" fillId="0" borderId="71" xfId="0" applyBorder="1" applyAlignment="1">
      <alignment horizontal="center" vertical="center"/>
    </xf>
    <xf numFmtId="0" fontId="0" fillId="0" borderId="17" xfId="0" applyBorder="1" applyAlignment="1">
      <alignment horizontal="center" vertical="center"/>
    </xf>
    <xf numFmtId="0" fontId="5" fillId="0" borderId="15" xfId="0" applyFont="1" applyBorder="1" applyAlignment="1">
      <alignment horizontal="center" shrinkToFit="1"/>
    </xf>
    <xf numFmtId="0" fontId="5" fillId="0" borderId="11" xfId="0" applyFont="1" applyBorder="1" applyAlignment="1">
      <alignment horizontal="center" shrinkToFit="1"/>
    </xf>
    <xf numFmtId="0" fontId="5" fillId="0" borderId="88" xfId="0" applyFont="1" applyBorder="1" applyAlignment="1">
      <alignment horizontal="center" shrinkToFit="1"/>
    </xf>
    <xf numFmtId="0" fontId="0" fillId="0" borderId="115" xfId="0" applyBorder="1" applyAlignment="1">
      <alignment horizontal="center" vertical="center" shrinkToFit="1"/>
    </xf>
    <xf numFmtId="0" fontId="0" fillId="0" borderId="56" xfId="0" applyBorder="1" applyAlignment="1">
      <alignment vertical="center"/>
    </xf>
    <xf numFmtId="0" fontId="0" fillId="0" borderId="81" xfId="0" applyBorder="1" applyAlignment="1">
      <alignment vertical="center"/>
    </xf>
    <xf numFmtId="0" fontId="0" fillId="0" borderId="0" xfId="0" applyBorder="1" applyAlignment="1">
      <alignment horizontal="center" vertical="center"/>
    </xf>
    <xf numFmtId="0" fontId="5" fillId="0" borderId="121" xfId="0" applyFont="1" applyBorder="1" applyAlignment="1">
      <alignment horizontal="center" shrinkToFit="1"/>
    </xf>
    <xf numFmtId="0" fontId="5" fillId="0" borderId="75" xfId="0" applyFont="1" applyBorder="1" applyAlignment="1">
      <alignment horizontal="center" shrinkToFit="1"/>
    </xf>
    <xf numFmtId="0" fontId="5" fillId="0" borderId="76" xfId="0" applyFont="1" applyBorder="1" applyAlignment="1">
      <alignment horizontal="center" shrinkToFit="1"/>
    </xf>
    <xf numFmtId="0" fontId="8" fillId="0" borderId="40" xfId="0" applyFont="1" applyBorder="1" applyAlignment="1">
      <alignment horizontal="center" vertical="center"/>
    </xf>
    <xf numFmtId="0" fontId="8" fillId="0" borderId="90" xfId="0" applyFont="1" applyBorder="1" applyAlignment="1">
      <alignment horizontal="center" vertical="center"/>
    </xf>
    <xf numFmtId="0" fontId="8" fillId="0" borderId="36" xfId="0" applyFont="1" applyBorder="1" applyAlignment="1">
      <alignment horizontal="center" vertical="center"/>
    </xf>
    <xf numFmtId="0" fontId="8" fillId="0" borderId="74" xfId="0" applyFont="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57" xfId="0" applyBorder="1" applyAlignment="1">
      <alignment horizontal="center" vertical="center"/>
    </xf>
    <xf numFmtId="0" fontId="0" fillId="0" borderId="73" xfId="0" applyBorder="1" applyAlignment="1">
      <alignment horizontal="center" vertical="center"/>
    </xf>
    <xf numFmtId="0" fontId="0" fillId="0" borderId="36" xfId="0" applyBorder="1" applyAlignment="1">
      <alignment horizontal="center" vertical="center" shrinkToFit="1"/>
    </xf>
    <xf numFmtId="0" fontId="0" fillId="0" borderId="12" xfId="0" applyBorder="1" applyAlignment="1">
      <alignment horizontal="center" vertical="center" shrinkToFit="1"/>
    </xf>
    <xf numFmtId="0" fontId="0" fillId="0" borderId="129" xfId="0" applyBorder="1" applyAlignment="1">
      <alignment horizontal="center" vertical="center" shrinkToFit="1"/>
    </xf>
    <xf numFmtId="0" fontId="0" fillId="0" borderId="128" xfId="0" applyBorder="1" applyAlignment="1">
      <alignment horizontal="center" vertical="center" shrinkToFit="1"/>
    </xf>
    <xf numFmtId="0" fontId="0" fillId="0" borderId="41" xfId="0" applyBorder="1" applyAlignment="1">
      <alignment horizontal="center" vertical="center" shrinkToFit="1"/>
    </xf>
    <xf numFmtId="0" fontId="0" fillId="0" borderId="130" xfId="0" applyBorder="1" applyAlignment="1">
      <alignment horizontal="center" vertical="center" shrinkToFit="1"/>
    </xf>
    <xf numFmtId="0" fontId="0" fillId="0" borderId="40" xfId="0" applyBorder="1" applyAlignment="1">
      <alignment horizontal="center" vertical="center" shrinkToFit="1"/>
    </xf>
    <xf numFmtId="0" fontId="0" fillId="0" borderId="134" xfId="0" applyBorder="1" applyAlignment="1">
      <alignment horizontal="center" vertical="center" shrinkToFit="1"/>
    </xf>
    <xf numFmtId="0" fontId="0" fillId="0" borderId="90" xfId="0" applyBorder="1" applyAlignment="1">
      <alignment horizontal="center" vertical="center" shrinkToFit="1"/>
    </xf>
    <xf numFmtId="0" fontId="0" fillId="0" borderId="30" xfId="0" applyBorder="1" applyAlignment="1">
      <alignment horizontal="center" vertical="center" shrinkToFit="1"/>
    </xf>
    <xf numFmtId="0" fontId="0" fillId="0" borderId="25" xfId="0" applyBorder="1" applyAlignment="1">
      <alignment horizontal="center" vertical="center" shrinkToFit="1"/>
    </xf>
    <xf numFmtId="0" fontId="0" fillId="0" borderId="138" xfId="0" applyBorder="1" applyAlignment="1">
      <alignment horizontal="center" vertical="center" shrinkToFit="1"/>
    </xf>
    <xf numFmtId="0" fontId="0" fillId="0" borderId="139" xfId="0" applyBorder="1" applyAlignment="1">
      <alignment horizontal="center" vertical="center" shrinkToFit="1"/>
    </xf>
    <xf numFmtId="0" fontId="0" fillId="0" borderId="26" xfId="0" applyBorder="1" applyAlignment="1">
      <alignment horizontal="center" vertical="center" shrinkToFit="1"/>
    </xf>
    <xf numFmtId="0" fontId="0" fillId="0" borderId="19" xfId="0" applyBorder="1" applyAlignment="1">
      <alignment horizontal="center" vertical="center" shrinkToFit="1"/>
    </xf>
    <xf numFmtId="0" fontId="0" fillId="0" borderId="31" xfId="0" applyBorder="1" applyAlignment="1">
      <alignment horizontal="center" vertical="center" shrinkToFit="1"/>
    </xf>
    <xf numFmtId="0" fontId="8" fillId="0" borderId="128" xfId="0" applyFont="1" applyBorder="1" applyAlignment="1">
      <alignment horizontal="center" vertical="center"/>
    </xf>
    <xf numFmtId="0" fontId="8" fillId="0" borderId="45" xfId="0" applyFont="1" applyBorder="1" applyAlignment="1">
      <alignment horizontal="center" vertical="center"/>
    </xf>
    <xf numFmtId="0" fontId="0" fillId="0" borderId="56" xfId="0" applyBorder="1" applyAlignment="1">
      <alignment horizontal="center" vertical="center" shrinkToFit="1"/>
    </xf>
    <xf numFmtId="0" fontId="0" fillId="0" borderId="81" xfId="0" applyBorder="1" applyAlignment="1">
      <alignment horizontal="center" vertical="center" shrinkToFit="1"/>
    </xf>
    <xf numFmtId="0" fontId="0" fillId="0" borderId="42" xfId="0" applyBorder="1" applyAlignment="1">
      <alignment horizontal="center" vertical="center" shrinkToFit="1"/>
    </xf>
    <xf numFmtId="0" fontId="0" fillId="0" borderId="17" xfId="0" applyBorder="1" applyAlignment="1">
      <alignment horizontal="center" vertical="center" shrinkToFit="1"/>
    </xf>
    <xf numFmtId="0" fontId="0" fillId="0" borderId="89" xfId="0" applyBorder="1" applyAlignment="1">
      <alignment horizontal="center" vertical="center" shrinkToFit="1"/>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95" xfId="0" applyBorder="1" applyAlignment="1">
      <alignment horizontal="center" vertical="center"/>
    </xf>
    <xf numFmtId="0" fontId="0" fillId="0" borderId="27" xfId="0" applyBorder="1" applyAlignment="1">
      <alignment horizontal="center" vertical="center" shrinkToFit="1"/>
    </xf>
    <xf numFmtId="0" fontId="0" fillId="0" borderId="46" xfId="0" applyBorder="1" applyAlignment="1">
      <alignment horizontal="center" vertical="center" shrinkToFit="1"/>
    </xf>
    <xf numFmtId="0" fontId="0" fillId="0" borderId="140" xfId="0" applyBorder="1" applyAlignment="1">
      <alignment horizontal="center" vertical="center" shrinkToFit="1"/>
    </xf>
    <xf numFmtId="0" fontId="8" fillId="0" borderId="0" xfId="0" applyFont="1" applyBorder="1" applyAlignment="1">
      <alignment horizontal="left" vertical="center"/>
    </xf>
    <xf numFmtId="0" fontId="0" fillId="0" borderId="17" xfId="0" applyFont="1" applyBorder="1" applyAlignment="1">
      <alignment horizontal="center" vertical="center" shrinkToFit="1"/>
    </xf>
    <xf numFmtId="0" fontId="0" fillId="0" borderId="121" xfId="0" applyBorder="1" applyAlignment="1">
      <alignment horizontal="center" vertical="center"/>
    </xf>
    <xf numFmtId="0" fontId="0" fillId="0" borderId="75" xfId="0" applyBorder="1" applyAlignment="1">
      <alignment horizontal="center" vertical="center"/>
    </xf>
    <xf numFmtId="0" fontId="0" fillId="0" borderId="133" xfId="0" applyBorder="1" applyAlignment="1">
      <alignment horizontal="center" vertical="center" shrinkToFit="1"/>
    </xf>
    <xf numFmtId="0" fontId="0" fillId="0" borderId="62" xfId="0" applyBorder="1" applyAlignment="1">
      <alignment horizontal="center" vertical="center" shrinkToFit="1"/>
    </xf>
    <xf numFmtId="0" fontId="0" fillId="0" borderId="141" xfId="0" applyBorder="1" applyAlignment="1">
      <alignment horizontal="center" vertical="center" shrinkToFit="1"/>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4" xfId="0" applyBorder="1" applyAlignment="1">
      <alignment horizontal="center" vertical="center" shrinkToFit="1"/>
    </xf>
    <xf numFmtId="0" fontId="0" fillId="0" borderId="10" xfId="0" applyBorder="1" applyAlignment="1">
      <alignment horizontal="center" vertical="center" shrinkToFit="1"/>
    </xf>
    <xf numFmtId="0" fontId="0" fillId="0" borderId="127" xfId="0" applyBorder="1" applyAlignment="1">
      <alignment horizontal="center" vertical="center" shrinkToFit="1"/>
    </xf>
    <xf numFmtId="0" fontId="0" fillId="0" borderId="13" xfId="0" applyBorder="1" applyAlignment="1">
      <alignment horizontal="center" vertical="center"/>
    </xf>
    <xf numFmtId="0" fontId="0" fillId="0" borderId="0" xfId="0" applyAlignment="1">
      <alignment horizontal="center" vertical="center"/>
    </xf>
    <xf numFmtId="0" fontId="0" fillId="0" borderId="144" xfId="0" applyBorder="1" applyAlignment="1">
      <alignment horizontal="left" vertical="center"/>
    </xf>
    <xf numFmtId="0" fontId="0" fillId="0" borderId="145" xfId="0" applyBorder="1" applyAlignment="1">
      <alignment horizontal="left" vertical="center"/>
    </xf>
    <xf numFmtId="0" fontId="0" fillId="0" borderId="121"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42" xfId="0" applyBorder="1" applyAlignment="1">
      <alignment vertical="center"/>
    </xf>
    <xf numFmtId="0" fontId="0" fillId="0" borderId="17" xfId="0" applyBorder="1" applyAlignment="1">
      <alignment vertical="center"/>
    </xf>
    <xf numFmtId="0" fontId="0" fillId="0" borderId="89" xfId="0" applyBorder="1" applyAlignment="1">
      <alignment vertical="center"/>
    </xf>
    <xf numFmtId="0" fontId="0" fillId="0" borderId="56" xfId="0" applyFont="1" applyBorder="1" applyAlignment="1">
      <alignment horizontal="center"/>
    </xf>
    <xf numFmtId="0" fontId="0" fillId="0" borderId="56" xfId="0" applyFont="1" applyFill="1" applyBorder="1" applyAlignment="1">
      <alignment horizontal="center" vertical="center"/>
    </xf>
    <xf numFmtId="0" fontId="0" fillId="0" borderId="56" xfId="0" applyFont="1" applyBorder="1" applyAlignment="1">
      <alignment horizontal="center"/>
    </xf>
    <xf numFmtId="0" fontId="27" fillId="0" borderId="0" xfId="0" applyFont="1" applyBorder="1" applyAlignment="1">
      <alignment horizontal="center" vertical="center" shrinkToFit="1"/>
    </xf>
    <xf numFmtId="0" fontId="8" fillId="0" borderId="0" xfId="0" applyFont="1" applyAlignment="1">
      <alignment horizontal="left" vertical="center"/>
    </xf>
    <xf numFmtId="0" fontId="0" fillId="0" borderId="145" xfId="0" applyBorder="1" applyAlignment="1">
      <alignment horizontal="center" vertical="center"/>
    </xf>
    <xf numFmtId="0" fontId="0" fillId="0" borderId="146" xfId="0" applyBorder="1" applyAlignment="1">
      <alignment horizontal="center" vertical="center"/>
    </xf>
    <xf numFmtId="0" fontId="0" fillId="0" borderId="144" xfId="0" applyBorder="1" applyAlignment="1">
      <alignment horizontal="center" vertical="center"/>
    </xf>
    <xf numFmtId="0" fontId="0" fillId="0" borderId="17" xfId="0" applyBorder="1" applyAlignment="1">
      <alignment horizontal="center"/>
    </xf>
    <xf numFmtId="0" fontId="0" fillId="0" borderId="82" xfId="0" applyBorder="1" applyAlignment="1">
      <alignment horizontal="center" vertical="center"/>
    </xf>
    <xf numFmtId="0" fontId="0" fillId="0" borderId="22"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10_65th_東北選手権兼46thＮＨＫ杯_開催要項yasu" xfId="61"/>
    <cellStyle name="標準_H28東北高校選手権 要項5.17" xfId="62"/>
    <cellStyle name="標準_開催要項"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2</xdr:row>
      <xdr:rowOff>28575</xdr:rowOff>
    </xdr:from>
    <xdr:to>
      <xdr:col>7</xdr:col>
      <xdr:colOff>85725</xdr:colOff>
      <xdr:row>5</xdr:row>
      <xdr:rowOff>114300</xdr:rowOff>
    </xdr:to>
    <xdr:pic>
      <xdr:nvPicPr>
        <xdr:cNvPr id="1" name="図 1"/>
        <xdr:cNvPicPr preferRelativeResize="1">
          <a:picLocks noChangeAspect="1"/>
        </xdr:cNvPicPr>
      </xdr:nvPicPr>
      <xdr:blipFill>
        <a:blip r:embed="rId1"/>
        <a:stretch>
          <a:fillRect/>
        </a:stretch>
      </xdr:blipFill>
      <xdr:spPr>
        <a:xfrm>
          <a:off x="609600" y="333375"/>
          <a:ext cx="676275" cy="581025"/>
        </a:xfrm>
        <a:prstGeom prst="rect">
          <a:avLst/>
        </a:prstGeom>
        <a:noFill/>
        <a:ln w="9525" cmpd="sng">
          <a:noFill/>
        </a:ln>
      </xdr:spPr>
    </xdr:pic>
    <xdr:clientData/>
  </xdr:twoCellAnchor>
  <xdr:twoCellAnchor>
    <xdr:from>
      <xdr:col>3</xdr:col>
      <xdr:colOff>95250</xdr:colOff>
      <xdr:row>2</xdr:row>
      <xdr:rowOff>28575</xdr:rowOff>
    </xdr:from>
    <xdr:to>
      <xdr:col>7</xdr:col>
      <xdr:colOff>85725</xdr:colOff>
      <xdr:row>5</xdr:row>
      <xdr:rowOff>114300</xdr:rowOff>
    </xdr:to>
    <xdr:pic>
      <xdr:nvPicPr>
        <xdr:cNvPr id="2" name="図 1"/>
        <xdr:cNvPicPr preferRelativeResize="1">
          <a:picLocks noChangeAspect="1"/>
        </xdr:cNvPicPr>
      </xdr:nvPicPr>
      <xdr:blipFill>
        <a:blip r:embed="rId1"/>
        <a:stretch>
          <a:fillRect/>
        </a:stretch>
      </xdr:blipFill>
      <xdr:spPr>
        <a:xfrm>
          <a:off x="609600" y="333375"/>
          <a:ext cx="676275" cy="581025"/>
        </a:xfrm>
        <a:prstGeom prst="rect">
          <a:avLst/>
        </a:prstGeom>
        <a:noFill/>
        <a:ln w="9525" cmpd="sng">
          <a:noFill/>
        </a:ln>
      </xdr:spPr>
    </xdr:pic>
    <xdr:clientData/>
  </xdr:twoCellAnchor>
  <xdr:twoCellAnchor>
    <xdr:from>
      <xdr:col>3</xdr:col>
      <xdr:colOff>95250</xdr:colOff>
      <xdr:row>2</xdr:row>
      <xdr:rowOff>28575</xdr:rowOff>
    </xdr:from>
    <xdr:to>
      <xdr:col>7</xdr:col>
      <xdr:colOff>85725</xdr:colOff>
      <xdr:row>5</xdr:row>
      <xdr:rowOff>114300</xdr:rowOff>
    </xdr:to>
    <xdr:pic>
      <xdr:nvPicPr>
        <xdr:cNvPr id="3" name="図 1"/>
        <xdr:cNvPicPr preferRelativeResize="1">
          <a:picLocks noChangeAspect="1"/>
        </xdr:cNvPicPr>
      </xdr:nvPicPr>
      <xdr:blipFill>
        <a:blip r:embed="rId1"/>
        <a:stretch>
          <a:fillRect/>
        </a:stretch>
      </xdr:blipFill>
      <xdr:spPr>
        <a:xfrm>
          <a:off x="609600" y="333375"/>
          <a:ext cx="676275" cy="581025"/>
        </a:xfrm>
        <a:prstGeom prst="rect">
          <a:avLst/>
        </a:prstGeom>
        <a:noFill/>
        <a:ln w="9525" cmpd="sng">
          <a:noFill/>
        </a:ln>
      </xdr:spPr>
    </xdr:pic>
    <xdr:clientData/>
  </xdr:twoCellAnchor>
  <xdr:twoCellAnchor>
    <xdr:from>
      <xdr:col>3</xdr:col>
      <xdr:colOff>95250</xdr:colOff>
      <xdr:row>2</xdr:row>
      <xdr:rowOff>28575</xdr:rowOff>
    </xdr:from>
    <xdr:to>
      <xdr:col>7</xdr:col>
      <xdr:colOff>85725</xdr:colOff>
      <xdr:row>5</xdr:row>
      <xdr:rowOff>114300</xdr:rowOff>
    </xdr:to>
    <xdr:pic>
      <xdr:nvPicPr>
        <xdr:cNvPr id="4" name="図 1"/>
        <xdr:cNvPicPr preferRelativeResize="1">
          <a:picLocks noChangeAspect="1"/>
        </xdr:cNvPicPr>
      </xdr:nvPicPr>
      <xdr:blipFill>
        <a:blip r:embed="rId1"/>
        <a:stretch>
          <a:fillRect/>
        </a:stretch>
      </xdr:blipFill>
      <xdr:spPr>
        <a:xfrm>
          <a:off x="609600" y="333375"/>
          <a:ext cx="6762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wate.japanbasketball.jp/" TargetMode="External" /><Relationship Id="rId2" Type="http://schemas.openxmlformats.org/officeDocument/2006/relationships/hyperlink" Target="mailto:ptf21-sakaki-f@iwate-ed.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R129"/>
  <sheetViews>
    <sheetView tabSelected="1" view="pageBreakPreview" zoomScaleSheetLayoutView="100" zoomScalePageLayoutView="0" workbookViewId="0" topLeftCell="A109">
      <selection activeCell="AJ116" sqref="AJ116"/>
    </sheetView>
  </sheetViews>
  <sheetFormatPr defaultColWidth="2.25390625" defaultRowHeight="13.5"/>
  <cols>
    <col min="1" max="1" width="2.25390625" style="167" customWidth="1"/>
    <col min="2" max="255" width="2.25390625" style="169" customWidth="1"/>
    <col min="256" max="16384" width="2.25390625" style="169" customWidth="1"/>
  </cols>
  <sheetData>
    <row r="1" spans="1:44" s="167" customFormat="1" ht="12">
      <c r="A1" s="166">
        <v>0</v>
      </c>
      <c r="B1" s="166">
        <v>1</v>
      </c>
      <c r="C1" s="166">
        <v>2</v>
      </c>
      <c r="D1" s="166">
        <v>3</v>
      </c>
      <c r="E1" s="166">
        <v>4</v>
      </c>
      <c r="F1" s="166">
        <v>5</v>
      </c>
      <c r="G1" s="166">
        <v>6</v>
      </c>
      <c r="H1" s="166">
        <v>7</v>
      </c>
      <c r="I1" s="166">
        <v>8</v>
      </c>
      <c r="J1" s="166">
        <v>9</v>
      </c>
      <c r="K1" s="166">
        <v>10</v>
      </c>
      <c r="L1" s="166">
        <v>11</v>
      </c>
      <c r="M1" s="166">
        <v>12</v>
      </c>
      <c r="N1" s="166">
        <v>13</v>
      </c>
      <c r="O1" s="166">
        <v>14</v>
      </c>
      <c r="P1" s="166">
        <v>15</v>
      </c>
      <c r="Q1" s="166">
        <v>16</v>
      </c>
      <c r="R1" s="166">
        <v>17</v>
      </c>
      <c r="S1" s="166">
        <v>18</v>
      </c>
      <c r="T1" s="166">
        <v>19</v>
      </c>
      <c r="U1" s="166">
        <v>20</v>
      </c>
      <c r="V1" s="166">
        <v>21</v>
      </c>
      <c r="W1" s="166">
        <v>22</v>
      </c>
      <c r="X1" s="166">
        <v>23</v>
      </c>
      <c r="Y1" s="166">
        <v>24</v>
      </c>
      <c r="Z1" s="166">
        <v>25</v>
      </c>
      <c r="AA1" s="166">
        <v>26</v>
      </c>
      <c r="AB1" s="166">
        <v>27</v>
      </c>
      <c r="AC1" s="166">
        <v>28</v>
      </c>
      <c r="AD1" s="166">
        <v>29</v>
      </c>
      <c r="AE1" s="166">
        <v>30</v>
      </c>
      <c r="AF1" s="166">
        <v>31</v>
      </c>
      <c r="AG1" s="166">
        <v>32</v>
      </c>
      <c r="AH1" s="166">
        <v>33</v>
      </c>
      <c r="AI1" s="166">
        <v>34</v>
      </c>
      <c r="AJ1" s="166">
        <v>35</v>
      </c>
      <c r="AK1" s="166">
        <v>36</v>
      </c>
      <c r="AL1" s="166">
        <v>37</v>
      </c>
      <c r="AM1" s="166">
        <v>38</v>
      </c>
      <c r="AN1" s="166">
        <v>39</v>
      </c>
      <c r="AO1" s="166">
        <v>40</v>
      </c>
      <c r="AP1" s="166">
        <v>41</v>
      </c>
      <c r="AQ1" s="166">
        <v>42</v>
      </c>
      <c r="AR1" s="166"/>
    </row>
    <row r="2" spans="1:44" ht="12">
      <c r="A2" s="166">
        <v>1</v>
      </c>
      <c r="B2" s="227" t="s">
        <v>428</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168"/>
    </row>
    <row r="3" spans="1:44" ht="12">
      <c r="A3" s="166">
        <v>2</v>
      </c>
      <c r="B3" s="227"/>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168"/>
    </row>
    <row r="4" spans="1:44" ht="12">
      <c r="A4" s="166">
        <v>3</v>
      </c>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168"/>
    </row>
    <row r="5" spans="1:44" ht="15" customHeight="1">
      <c r="A5" s="166">
        <v>4</v>
      </c>
      <c r="B5" s="228" t="s">
        <v>389</v>
      </c>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168"/>
    </row>
    <row r="6" spans="1:44" ht="15" customHeight="1">
      <c r="A6" s="166"/>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168"/>
    </row>
    <row r="7" spans="1:44" ht="12">
      <c r="A7" s="166">
        <v>5</v>
      </c>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168"/>
    </row>
    <row r="8" spans="1:44" ht="12">
      <c r="A8" s="166">
        <v>6</v>
      </c>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68"/>
    </row>
    <row r="9" spans="1:44" ht="13.5">
      <c r="A9" s="166">
        <v>7</v>
      </c>
      <c r="B9" s="215">
        <v>1</v>
      </c>
      <c r="C9" s="215"/>
      <c r="D9" s="216" t="s">
        <v>308</v>
      </c>
      <c r="E9" s="216"/>
      <c r="F9" s="216"/>
      <c r="G9" s="216"/>
      <c r="H9" s="216"/>
      <c r="I9" s="170"/>
      <c r="J9" s="170" t="s">
        <v>451</v>
      </c>
      <c r="K9" s="170"/>
      <c r="L9" s="170"/>
      <c r="M9" s="170"/>
      <c r="N9" s="170"/>
      <c r="O9" s="170"/>
      <c r="P9" s="170"/>
      <c r="Q9" s="170"/>
      <c r="R9" s="170"/>
      <c r="S9" s="170"/>
      <c r="T9" s="170"/>
      <c r="U9" s="169" t="s">
        <v>469</v>
      </c>
      <c r="V9" s="182"/>
      <c r="W9" s="170"/>
      <c r="X9" s="170"/>
      <c r="Y9" s="170"/>
      <c r="Z9" s="170"/>
      <c r="AA9" s="170"/>
      <c r="AB9" s="170"/>
      <c r="AC9" s="170"/>
      <c r="AD9" s="170"/>
      <c r="AE9" s="170"/>
      <c r="AG9" s="170"/>
      <c r="AH9" s="170"/>
      <c r="AI9" s="170"/>
      <c r="AJ9" s="170"/>
      <c r="AK9" s="170"/>
      <c r="AL9" s="170"/>
      <c r="AM9" s="170"/>
      <c r="AN9" s="170"/>
      <c r="AO9" s="170"/>
      <c r="AP9" s="170"/>
      <c r="AQ9" s="170"/>
      <c r="AR9" s="168"/>
    </row>
    <row r="10" spans="1:44" ht="12">
      <c r="A10" s="166">
        <v>8</v>
      </c>
      <c r="B10" s="215"/>
      <c r="C10" s="215"/>
      <c r="D10" s="216"/>
      <c r="E10" s="216"/>
      <c r="F10" s="216"/>
      <c r="G10" s="216"/>
      <c r="H10" s="216"/>
      <c r="I10" s="170"/>
      <c r="J10" s="170" t="s">
        <v>429</v>
      </c>
      <c r="K10" s="170"/>
      <c r="L10" s="170"/>
      <c r="M10" s="170"/>
      <c r="N10" s="170" t="s">
        <v>430</v>
      </c>
      <c r="O10" s="170"/>
      <c r="P10" s="170"/>
      <c r="Q10" s="170"/>
      <c r="R10" s="170"/>
      <c r="S10" s="170"/>
      <c r="T10" s="170"/>
      <c r="U10" s="170"/>
      <c r="V10" s="170"/>
      <c r="AH10" s="170"/>
      <c r="AI10" s="170"/>
      <c r="AJ10" s="170"/>
      <c r="AK10" s="170"/>
      <c r="AL10" s="170"/>
      <c r="AM10" s="170"/>
      <c r="AN10" s="170"/>
      <c r="AO10" s="170"/>
      <c r="AP10" s="170"/>
      <c r="AQ10" s="170"/>
      <c r="AR10" s="168"/>
    </row>
    <row r="11" spans="1:44" ht="12">
      <c r="A11" s="166">
        <v>9</v>
      </c>
      <c r="B11" s="171"/>
      <c r="C11" s="171"/>
      <c r="D11" s="172"/>
      <c r="E11" s="172"/>
      <c r="F11" s="172"/>
      <c r="G11" s="172"/>
      <c r="H11" s="172"/>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68"/>
    </row>
    <row r="12" spans="1:44" ht="12">
      <c r="A12" s="166">
        <v>10</v>
      </c>
      <c r="B12" s="215">
        <v>2</v>
      </c>
      <c r="C12" s="215"/>
      <c r="D12" s="216" t="s">
        <v>470</v>
      </c>
      <c r="E12" s="216"/>
      <c r="F12" s="216"/>
      <c r="G12" s="216"/>
      <c r="H12" s="216"/>
      <c r="I12" s="170"/>
      <c r="J12" s="170" t="s">
        <v>431</v>
      </c>
      <c r="K12" s="170"/>
      <c r="L12" s="170"/>
      <c r="M12" s="170"/>
      <c r="N12" s="170" t="s">
        <v>432</v>
      </c>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68"/>
    </row>
    <row r="13" spans="1:44" ht="12">
      <c r="A13" s="166">
        <v>11</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68"/>
    </row>
    <row r="14" spans="1:44" ht="12">
      <c r="A14" s="166">
        <v>12</v>
      </c>
      <c r="B14" s="215">
        <v>3</v>
      </c>
      <c r="C14" s="215"/>
      <c r="D14" s="216" t="s">
        <v>309</v>
      </c>
      <c r="E14" s="216"/>
      <c r="F14" s="216"/>
      <c r="G14" s="216"/>
      <c r="H14" s="216"/>
      <c r="I14" s="170"/>
      <c r="J14" s="170" t="s">
        <v>433</v>
      </c>
      <c r="K14" s="170"/>
      <c r="L14" s="170"/>
      <c r="M14" s="170"/>
      <c r="N14" s="170"/>
      <c r="O14" s="170"/>
      <c r="P14" s="170"/>
      <c r="Q14" s="170"/>
      <c r="R14" s="170"/>
      <c r="S14" s="170"/>
      <c r="T14" s="170"/>
      <c r="U14" s="170"/>
      <c r="V14" s="170"/>
      <c r="W14" s="170"/>
      <c r="X14" s="170" t="s">
        <v>434</v>
      </c>
      <c r="Y14" s="170"/>
      <c r="Z14" s="170"/>
      <c r="AA14" s="170"/>
      <c r="AB14" s="170"/>
      <c r="AC14" s="170"/>
      <c r="AD14" s="170"/>
      <c r="AE14" s="170"/>
      <c r="AF14" s="169" t="s">
        <v>471</v>
      </c>
      <c r="AG14" s="170"/>
      <c r="AH14" s="170"/>
      <c r="AI14" s="170"/>
      <c r="AJ14" s="170"/>
      <c r="AK14" s="170"/>
      <c r="AL14" s="170"/>
      <c r="AM14" s="170"/>
      <c r="AN14" s="170"/>
      <c r="AO14" s="170"/>
      <c r="AP14" s="170"/>
      <c r="AQ14" s="170"/>
      <c r="AR14" s="168"/>
    </row>
    <row r="15" spans="1:44" ht="12">
      <c r="A15" s="166">
        <v>13</v>
      </c>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68"/>
    </row>
    <row r="16" spans="1:44" ht="12">
      <c r="A16" s="166">
        <v>14</v>
      </c>
      <c r="B16" s="215">
        <v>4</v>
      </c>
      <c r="C16" s="215"/>
      <c r="D16" s="216" t="s">
        <v>310</v>
      </c>
      <c r="E16" s="216"/>
      <c r="F16" s="216"/>
      <c r="G16" s="216"/>
      <c r="H16" s="216"/>
      <c r="I16" s="170"/>
      <c r="J16" s="170" t="s">
        <v>311</v>
      </c>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68"/>
    </row>
    <row r="17" spans="1:44" ht="15" customHeight="1">
      <c r="A17" s="166">
        <v>15</v>
      </c>
      <c r="B17" s="170"/>
      <c r="C17" s="170"/>
      <c r="D17" s="170"/>
      <c r="E17" s="170"/>
      <c r="F17" s="170"/>
      <c r="G17" s="170"/>
      <c r="H17" s="170"/>
      <c r="I17" s="170"/>
      <c r="J17" s="169" t="s">
        <v>435</v>
      </c>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68"/>
    </row>
    <row r="18" spans="1:44" ht="15" customHeight="1">
      <c r="A18" s="166">
        <v>16</v>
      </c>
      <c r="B18" s="170"/>
      <c r="C18" s="170"/>
      <c r="D18" s="170"/>
      <c r="E18" s="170"/>
      <c r="F18" s="170"/>
      <c r="G18" s="170"/>
      <c r="H18" s="170"/>
      <c r="I18" s="170"/>
      <c r="J18" s="170" t="s">
        <v>436</v>
      </c>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68"/>
    </row>
    <row r="19" spans="1:44" ht="15" customHeight="1">
      <c r="A19" s="166">
        <v>17</v>
      </c>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68"/>
    </row>
    <row r="20" spans="1:44" ht="12">
      <c r="A20" s="166">
        <v>18</v>
      </c>
      <c r="B20" s="215">
        <v>5</v>
      </c>
      <c r="C20" s="215"/>
      <c r="D20" s="216" t="s">
        <v>312</v>
      </c>
      <c r="E20" s="216"/>
      <c r="F20" s="216"/>
      <c r="G20" s="216"/>
      <c r="H20" s="216"/>
      <c r="I20" s="170"/>
      <c r="J20" s="170" t="s">
        <v>437</v>
      </c>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68"/>
    </row>
    <row r="21" spans="1:44" ht="12">
      <c r="A21" s="166">
        <v>19</v>
      </c>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68"/>
    </row>
    <row r="22" spans="1:44" ht="12" customHeight="1">
      <c r="A22" s="166">
        <v>20</v>
      </c>
      <c r="B22" s="215">
        <v>6</v>
      </c>
      <c r="C22" s="215"/>
      <c r="D22" s="216" t="s">
        <v>472</v>
      </c>
      <c r="E22" s="216"/>
      <c r="F22" s="216"/>
      <c r="G22" s="216"/>
      <c r="H22" s="216"/>
      <c r="I22" s="170"/>
      <c r="J22" s="170" t="s">
        <v>438</v>
      </c>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68"/>
    </row>
    <row r="23" spans="1:44" ht="15" customHeight="1">
      <c r="A23" s="166">
        <v>21</v>
      </c>
      <c r="B23" s="170"/>
      <c r="C23" s="170"/>
      <c r="D23" s="170"/>
      <c r="E23" s="170"/>
      <c r="F23" s="170"/>
      <c r="G23" s="170"/>
      <c r="H23" s="170"/>
      <c r="I23" s="170"/>
      <c r="J23" s="170" t="s">
        <v>452</v>
      </c>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68"/>
    </row>
    <row r="24" spans="1:44" ht="15" customHeight="1">
      <c r="A24" s="166">
        <v>22</v>
      </c>
      <c r="B24" s="170"/>
      <c r="C24" s="170"/>
      <c r="D24" s="170"/>
      <c r="E24" s="170"/>
      <c r="F24" s="170"/>
      <c r="G24" s="170"/>
      <c r="H24" s="170"/>
      <c r="I24" s="170"/>
      <c r="J24" s="170"/>
      <c r="K24" s="170" t="s">
        <v>450</v>
      </c>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68"/>
    </row>
    <row r="25" spans="1:44" ht="15" customHeight="1">
      <c r="A25" s="166">
        <v>23</v>
      </c>
      <c r="B25" s="170"/>
      <c r="C25" s="170"/>
      <c r="D25" s="170"/>
      <c r="E25" s="170"/>
      <c r="F25" s="170"/>
      <c r="G25" s="170"/>
      <c r="H25" s="170"/>
      <c r="I25" s="170"/>
      <c r="J25" s="170"/>
      <c r="K25" s="170" t="s">
        <v>473</v>
      </c>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68"/>
    </row>
    <row r="26" spans="1:44" ht="15" customHeight="1">
      <c r="A26" s="166">
        <v>24</v>
      </c>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68"/>
    </row>
    <row r="27" spans="1:44" ht="12" customHeight="1">
      <c r="A27" s="166">
        <v>25</v>
      </c>
      <c r="B27" s="215">
        <v>7</v>
      </c>
      <c r="C27" s="215"/>
      <c r="D27" s="216" t="s">
        <v>313</v>
      </c>
      <c r="E27" s="216"/>
      <c r="F27" s="216"/>
      <c r="G27" s="216"/>
      <c r="H27" s="216"/>
      <c r="I27" s="170"/>
      <c r="J27" s="208" t="s">
        <v>439</v>
      </c>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170"/>
      <c r="AN27" s="170"/>
      <c r="AO27" s="170"/>
      <c r="AP27" s="170"/>
      <c r="AQ27" s="170"/>
      <c r="AR27" s="168"/>
    </row>
    <row r="28" spans="1:44" ht="12">
      <c r="A28" s="166">
        <v>26</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68"/>
    </row>
    <row r="29" spans="1:44" ht="12">
      <c r="A29" s="166">
        <v>27</v>
      </c>
      <c r="B29" s="215">
        <v>8</v>
      </c>
      <c r="C29" s="215"/>
      <c r="D29" s="216" t="s">
        <v>314</v>
      </c>
      <c r="E29" s="216"/>
      <c r="F29" s="216"/>
      <c r="G29" s="216"/>
      <c r="H29" s="216"/>
      <c r="I29" s="170"/>
      <c r="J29" s="170" t="s">
        <v>315</v>
      </c>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68"/>
    </row>
    <row r="30" spans="1:44" ht="12">
      <c r="A30" s="166">
        <v>28</v>
      </c>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68"/>
    </row>
    <row r="31" spans="1:44" ht="12">
      <c r="A31" s="166">
        <v>29</v>
      </c>
      <c r="B31" s="225">
        <v>9</v>
      </c>
      <c r="C31" s="225"/>
      <c r="D31" s="226" t="s">
        <v>316</v>
      </c>
      <c r="E31" s="226"/>
      <c r="F31" s="226"/>
      <c r="G31" s="226"/>
      <c r="H31" s="226"/>
      <c r="I31" s="183"/>
      <c r="J31" s="184" t="s">
        <v>317</v>
      </c>
      <c r="K31" s="225">
        <v>1</v>
      </c>
      <c r="L31" s="225"/>
      <c r="M31" s="183" t="s">
        <v>474</v>
      </c>
      <c r="N31" s="183" t="s">
        <v>319</v>
      </c>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70"/>
      <c r="AR31" s="168"/>
    </row>
    <row r="32" spans="1:44" ht="15.75" customHeight="1">
      <c r="A32" s="166">
        <v>30</v>
      </c>
      <c r="B32" s="170"/>
      <c r="C32" s="170"/>
      <c r="D32" s="170"/>
      <c r="E32" s="170"/>
      <c r="F32" s="170"/>
      <c r="G32" s="170"/>
      <c r="H32" s="170"/>
      <c r="I32" s="170"/>
      <c r="J32" s="184" t="s">
        <v>317</v>
      </c>
      <c r="K32" s="225">
        <v>2</v>
      </c>
      <c r="L32" s="225"/>
      <c r="M32" s="183" t="s">
        <v>318</v>
      </c>
      <c r="N32" s="217" t="s">
        <v>390</v>
      </c>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174"/>
      <c r="AR32" s="168"/>
    </row>
    <row r="33" spans="1:44" ht="15.75" customHeight="1">
      <c r="A33" s="166">
        <v>31</v>
      </c>
      <c r="B33" s="170"/>
      <c r="C33" s="170"/>
      <c r="D33" s="170"/>
      <c r="E33" s="170"/>
      <c r="F33" s="170"/>
      <c r="G33" s="170"/>
      <c r="H33" s="170"/>
      <c r="I33" s="170"/>
      <c r="J33" s="183"/>
      <c r="K33" s="183"/>
      <c r="L33" s="183"/>
      <c r="M33" s="183"/>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174"/>
      <c r="AR33" s="168"/>
    </row>
    <row r="34" spans="1:44" ht="15.75" customHeight="1">
      <c r="A34" s="166">
        <v>32</v>
      </c>
      <c r="B34" s="170"/>
      <c r="C34" s="170"/>
      <c r="D34" s="170"/>
      <c r="E34" s="170"/>
      <c r="F34" s="170"/>
      <c r="G34" s="170"/>
      <c r="H34" s="170"/>
      <c r="I34" s="170"/>
      <c r="J34" s="184" t="s">
        <v>475</v>
      </c>
      <c r="K34" s="225">
        <v>3</v>
      </c>
      <c r="L34" s="225"/>
      <c r="M34" s="183" t="s">
        <v>318</v>
      </c>
      <c r="N34" s="217" t="s">
        <v>440</v>
      </c>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174"/>
      <c r="AR34" s="168"/>
    </row>
    <row r="35" spans="1:44" ht="15.75" customHeight="1">
      <c r="A35" s="166">
        <v>33</v>
      </c>
      <c r="B35" s="170"/>
      <c r="C35" s="170"/>
      <c r="D35" s="170"/>
      <c r="E35" s="170"/>
      <c r="F35" s="170"/>
      <c r="G35" s="170"/>
      <c r="H35" s="170"/>
      <c r="I35" s="170"/>
      <c r="J35" s="183"/>
      <c r="K35" s="183"/>
      <c r="L35" s="183"/>
      <c r="M35" s="183"/>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174"/>
      <c r="AR35" s="168"/>
    </row>
    <row r="36" spans="1:44" ht="15.75" customHeight="1">
      <c r="A36" s="166">
        <v>34</v>
      </c>
      <c r="B36" s="170"/>
      <c r="C36" s="170"/>
      <c r="D36" s="170"/>
      <c r="E36" s="170"/>
      <c r="F36" s="170"/>
      <c r="G36" s="170"/>
      <c r="H36" s="170"/>
      <c r="I36" s="170"/>
      <c r="J36" s="184" t="s">
        <v>476</v>
      </c>
      <c r="K36" s="225">
        <v>4</v>
      </c>
      <c r="L36" s="225"/>
      <c r="M36" s="183" t="s">
        <v>318</v>
      </c>
      <c r="N36" s="217" t="s">
        <v>441</v>
      </c>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174"/>
      <c r="AR36" s="168"/>
    </row>
    <row r="37" spans="1:44" ht="15.75" customHeight="1">
      <c r="A37" s="166">
        <v>35</v>
      </c>
      <c r="B37" s="170"/>
      <c r="C37" s="170"/>
      <c r="D37" s="170"/>
      <c r="E37" s="170"/>
      <c r="F37" s="170"/>
      <c r="G37" s="170"/>
      <c r="H37" s="170"/>
      <c r="I37" s="170"/>
      <c r="J37" s="183"/>
      <c r="K37" s="183"/>
      <c r="L37" s="183"/>
      <c r="M37" s="183"/>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174"/>
      <c r="AR37" s="168"/>
    </row>
    <row r="38" spans="1:44" ht="15.75" customHeight="1">
      <c r="A38" s="166">
        <v>36</v>
      </c>
      <c r="B38" s="170"/>
      <c r="C38" s="170"/>
      <c r="D38" s="170"/>
      <c r="E38" s="170"/>
      <c r="F38" s="170"/>
      <c r="G38" s="170"/>
      <c r="H38" s="170"/>
      <c r="I38" s="170"/>
      <c r="J38" s="184" t="s">
        <v>317</v>
      </c>
      <c r="K38" s="225">
        <v>5</v>
      </c>
      <c r="L38" s="225"/>
      <c r="M38" s="183" t="s">
        <v>477</v>
      </c>
      <c r="N38" s="217" t="s">
        <v>320</v>
      </c>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174"/>
      <c r="AR38" s="168"/>
    </row>
    <row r="39" spans="1:44" ht="15.75" customHeight="1">
      <c r="A39" s="166">
        <v>37</v>
      </c>
      <c r="B39" s="170"/>
      <c r="C39" s="170"/>
      <c r="D39" s="170"/>
      <c r="E39" s="170"/>
      <c r="F39" s="170"/>
      <c r="G39" s="170"/>
      <c r="H39" s="170"/>
      <c r="I39" s="170"/>
      <c r="J39" s="183"/>
      <c r="K39" s="183"/>
      <c r="L39" s="183"/>
      <c r="M39" s="183"/>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174"/>
      <c r="AR39" s="168"/>
    </row>
    <row r="40" spans="1:44" ht="15.75" customHeight="1">
      <c r="A40" s="166">
        <v>38</v>
      </c>
      <c r="B40" s="170"/>
      <c r="C40" s="170"/>
      <c r="D40" s="170"/>
      <c r="E40" s="170"/>
      <c r="F40" s="170"/>
      <c r="G40" s="170"/>
      <c r="H40" s="170"/>
      <c r="I40" s="170"/>
      <c r="J40" s="184" t="s">
        <v>478</v>
      </c>
      <c r="K40" s="225">
        <v>6</v>
      </c>
      <c r="L40" s="225"/>
      <c r="M40" s="183" t="s">
        <v>318</v>
      </c>
      <c r="N40" s="217" t="s">
        <v>321</v>
      </c>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174"/>
      <c r="AR40" s="168"/>
    </row>
    <row r="41" spans="1:44" ht="15.75" customHeight="1">
      <c r="A41" s="166">
        <v>39</v>
      </c>
      <c r="B41" s="170"/>
      <c r="C41" s="170"/>
      <c r="D41" s="170"/>
      <c r="E41" s="170"/>
      <c r="F41" s="170"/>
      <c r="G41" s="170"/>
      <c r="H41" s="170"/>
      <c r="I41" s="170"/>
      <c r="J41" s="183"/>
      <c r="K41" s="183"/>
      <c r="L41" s="183"/>
      <c r="M41" s="183"/>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174"/>
      <c r="AR41" s="168"/>
    </row>
    <row r="42" spans="1:44" ht="15.75" customHeight="1">
      <c r="A42" s="166">
        <v>40</v>
      </c>
      <c r="B42" s="170"/>
      <c r="C42" s="170"/>
      <c r="D42" s="170"/>
      <c r="E42" s="170"/>
      <c r="F42" s="170"/>
      <c r="G42" s="170"/>
      <c r="H42" s="170"/>
      <c r="I42" s="170"/>
      <c r="J42" s="184" t="s">
        <v>475</v>
      </c>
      <c r="K42" s="225">
        <v>7</v>
      </c>
      <c r="L42" s="225"/>
      <c r="M42" s="183" t="s">
        <v>479</v>
      </c>
      <c r="N42" s="183" t="s">
        <v>322</v>
      </c>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70"/>
      <c r="AR42" s="168"/>
    </row>
    <row r="43" spans="1:44" ht="15.75" customHeight="1">
      <c r="A43" s="166">
        <v>41</v>
      </c>
      <c r="B43" s="170"/>
      <c r="C43" s="170"/>
      <c r="D43" s="170"/>
      <c r="E43" s="170"/>
      <c r="F43" s="170"/>
      <c r="G43" s="170"/>
      <c r="H43" s="170"/>
      <c r="I43" s="170"/>
      <c r="J43" s="183"/>
      <c r="K43" s="183"/>
      <c r="L43" s="183"/>
      <c r="M43" s="183"/>
      <c r="N43" s="217" t="s">
        <v>391</v>
      </c>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174"/>
      <c r="AR43" s="168"/>
    </row>
    <row r="44" spans="1:44" ht="15.75" customHeight="1">
      <c r="A44" s="166">
        <v>42</v>
      </c>
      <c r="B44" s="170"/>
      <c r="C44" s="170"/>
      <c r="D44" s="170"/>
      <c r="E44" s="170"/>
      <c r="F44" s="170"/>
      <c r="G44" s="170"/>
      <c r="H44" s="170"/>
      <c r="I44" s="170"/>
      <c r="J44" s="183"/>
      <c r="K44" s="183"/>
      <c r="L44" s="183"/>
      <c r="M44" s="183"/>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174"/>
      <c r="AR44" s="168"/>
    </row>
    <row r="45" spans="1:44" ht="15.75" customHeight="1">
      <c r="A45" s="166">
        <v>43</v>
      </c>
      <c r="B45" s="170"/>
      <c r="C45" s="170"/>
      <c r="D45" s="170"/>
      <c r="E45" s="170"/>
      <c r="F45" s="170"/>
      <c r="G45" s="170"/>
      <c r="H45" s="170"/>
      <c r="I45" s="170"/>
      <c r="J45" s="184" t="s">
        <v>476</v>
      </c>
      <c r="K45" s="225">
        <v>8</v>
      </c>
      <c r="L45" s="225"/>
      <c r="M45" s="183" t="s">
        <v>318</v>
      </c>
      <c r="N45" s="217" t="s">
        <v>392</v>
      </c>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174"/>
      <c r="AR45" s="168"/>
    </row>
    <row r="46" spans="1:44" ht="15.75" customHeight="1">
      <c r="A46" s="166">
        <v>44</v>
      </c>
      <c r="B46" s="170"/>
      <c r="C46" s="170"/>
      <c r="D46" s="170"/>
      <c r="E46" s="170"/>
      <c r="F46" s="170"/>
      <c r="G46" s="170"/>
      <c r="H46" s="170"/>
      <c r="I46" s="170"/>
      <c r="J46" s="183"/>
      <c r="K46" s="183"/>
      <c r="L46" s="183"/>
      <c r="M46" s="183"/>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174"/>
      <c r="AR46" s="168"/>
    </row>
    <row r="47" spans="1:44" ht="15.75" customHeight="1">
      <c r="A47" s="166">
        <v>45</v>
      </c>
      <c r="B47" s="170"/>
      <c r="C47" s="170"/>
      <c r="D47" s="170"/>
      <c r="E47" s="170"/>
      <c r="F47" s="170"/>
      <c r="G47" s="170"/>
      <c r="H47" s="170"/>
      <c r="I47" s="170"/>
      <c r="J47" s="184" t="s">
        <v>317</v>
      </c>
      <c r="K47" s="225">
        <v>9</v>
      </c>
      <c r="L47" s="225"/>
      <c r="M47" s="183" t="s">
        <v>318</v>
      </c>
      <c r="N47" s="183" t="s">
        <v>323</v>
      </c>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70"/>
      <c r="AR47" s="168"/>
    </row>
    <row r="48" spans="1:44" ht="15.75" customHeight="1">
      <c r="A48" s="166">
        <v>46</v>
      </c>
      <c r="B48" s="170"/>
      <c r="C48" s="170"/>
      <c r="D48" s="170"/>
      <c r="E48" s="170"/>
      <c r="F48" s="170"/>
      <c r="G48" s="170"/>
      <c r="H48" s="170"/>
      <c r="I48" s="170"/>
      <c r="J48" s="184" t="s">
        <v>478</v>
      </c>
      <c r="K48" s="225">
        <v>10</v>
      </c>
      <c r="L48" s="225"/>
      <c r="M48" s="183" t="s">
        <v>477</v>
      </c>
      <c r="N48" s="217" t="s">
        <v>393</v>
      </c>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174"/>
      <c r="AR48" s="168"/>
    </row>
    <row r="49" spans="1:44" ht="15.75" customHeight="1">
      <c r="A49" s="166">
        <v>47</v>
      </c>
      <c r="B49" s="170"/>
      <c r="C49" s="170"/>
      <c r="D49" s="170"/>
      <c r="E49" s="170"/>
      <c r="F49" s="170"/>
      <c r="G49" s="170"/>
      <c r="H49" s="170"/>
      <c r="I49" s="170"/>
      <c r="J49" s="183"/>
      <c r="K49" s="183"/>
      <c r="L49" s="183"/>
      <c r="M49" s="183"/>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174"/>
      <c r="AR49" s="168"/>
    </row>
    <row r="50" spans="1:44" ht="15.75" customHeight="1">
      <c r="A50" s="166">
        <v>48</v>
      </c>
      <c r="B50" s="170"/>
      <c r="C50" s="170"/>
      <c r="D50" s="170"/>
      <c r="E50" s="170"/>
      <c r="F50" s="170"/>
      <c r="G50" s="170"/>
      <c r="H50" s="170"/>
      <c r="I50" s="170"/>
      <c r="J50" s="184" t="s">
        <v>317</v>
      </c>
      <c r="K50" s="225">
        <v>11</v>
      </c>
      <c r="L50" s="225"/>
      <c r="M50" s="183" t="s">
        <v>474</v>
      </c>
      <c r="N50" s="217" t="s">
        <v>465</v>
      </c>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174"/>
      <c r="AR50" s="168"/>
    </row>
    <row r="51" spans="1:44" ht="15.75" customHeight="1">
      <c r="A51" s="166">
        <v>49</v>
      </c>
      <c r="B51" s="170"/>
      <c r="C51" s="170"/>
      <c r="D51" s="170"/>
      <c r="E51" s="170"/>
      <c r="F51" s="170"/>
      <c r="G51" s="170"/>
      <c r="H51" s="170"/>
      <c r="I51" s="170"/>
      <c r="J51" s="183"/>
      <c r="K51" s="183"/>
      <c r="L51" s="183"/>
      <c r="M51" s="183"/>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174"/>
      <c r="AR51" s="168"/>
    </row>
    <row r="52" spans="1:44" ht="24.75" customHeight="1">
      <c r="A52" s="166">
        <v>50</v>
      </c>
      <c r="B52" s="170"/>
      <c r="C52" s="170"/>
      <c r="D52" s="170"/>
      <c r="E52" s="170"/>
      <c r="F52" s="170"/>
      <c r="G52" s="170"/>
      <c r="H52" s="170"/>
      <c r="I52" s="170"/>
      <c r="J52" s="183"/>
      <c r="K52" s="183"/>
      <c r="L52" s="183"/>
      <c r="M52" s="183"/>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174"/>
      <c r="AR52" s="168"/>
    </row>
    <row r="53" spans="1:44" ht="15.75" customHeight="1">
      <c r="A53" s="166">
        <v>51</v>
      </c>
      <c r="B53" s="170"/>
      <c r="C53" s="170"/>
      <c r="D53" s="170"/>
      <c r="E53" s="170"/>
      <c r="F53" s="170"/>
      <c r="G53" s="170"/>
      <c r="H53" s="170"/>
      <c r="I53" s="170"/>
      <c r="J53" s="184" t="s">
        <v>317</v>
      </c>
      <c r="K53" s="225">
        <v>12</v>
      </c>
      <c r="L53" s="225"/>
      <c r="M53" s="183" t="s">
        <v>474</v>
      </c>
      <c r="N53" s="217" t="s">
        <v>464</v>
      </c>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174"/>
      <c r="AR53" s="168"/>
    </row>
    <row r="54" spans="1:44" ht="15.75" customHeight="1">
      <c r="A54" s="166">
        <v>52</v>
      </c>
      <c r="B54" s="170"/>
      <c r="C54" s="170"/>
      <c r="D54" s="170"/>
      <c r="E54" s="170"/>
      <c r="F54" s="170"/>
      <c r="G54" s="170"/>
      <c r="H54" s="170"/>
      <c r="I54" s="170"/>
      <c r="J54" s="184"/>
      <c r="K54" s="212"/>
      <c r="L54" s="212"/>
      <c r="M54" s="183"/>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174"/>
      <c r="AR54" s="168"/>
    </row>
    <row r="55" spans="1:44" ht="15.75" customHeight="1">
      <c r="A55" s="166">
        <v>53</v>
      </c>
      <c r="B55" s="170"/>
      <c r="C55" s="170"/>
      <c r="D55" s="170"/>
      <c r="E55" s="170"/>
      <c r="F55" s="170"/>
      <c r="G55" s="170"/>
      <c r="H55" s="170"/>
      <c r="I55" s="170"/>
      <c r="J55" s="170"/>
      <c r="K55" s="170"/>
      <c r="L55" s="170"/>
      <c r="M55" s="170"/>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68"/>
    </row>
    <row r="56" spans="1:44" ht="12">
      <c r="A56" s="166">
        <v>54</v>
      </c>
      <c r="B56" s="170"/>
      <c r="C56" s="170"/>
      <c r="D56" s="170"/>
      <c r="E56" s="170"/>
      <c r="F56" s="170"/>
      <c r="G56" s="170"/>
      <c r="H56" s="170"/>
      <c r="I56" s="170"/>
      <c r="J56" s="170" t="s">
        <v>324</v>
      </c>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68"/>
    </row>
    <row r="57" spans="1:44" ht="15" customHeight="1">
      <c r="A57" s="166">
        <v>55</v>
      </c>
      <c r="B57" s="170"/>
      <c r="C57" s="170"/>
      <c r="D57" s="170"/>
      <c r="E57" s="170"/>
      <c r="F57" s="170"/>
      <c r="G57" s="170"/>
      <c r="H57" s="170"/>
      <c r="I57" s="170"/>
      <c r="K57" s="170" t="s">
        <v>325</v>
      </c>
      <c r="L57" s="170"/>
      <c r="M57" s="170"/>
      <c r="N57" s="170"/>
      <c r="O57" s="170" t="s">
        <v>442</v>
      </c>
      <c r="P57" s="170"/>
      <c r="Q57" s="170"/>
      <c r="R57" s="170"/>
      <c r="S57" s="170"/>
      <c r="T57" s="170"/>
      <c r="U57" s="170"/>
      <c r="V57" s="170"/>
      <c r="W57" s="170"/>
      <c r="X57" s="170"/>
      <c r="Y57" s="170"/>
      <c r="Z57" s="170" t="s">
        <v>326</v>
      </c>
      <c r="AA57" s="170"/>
      <c r="AB57" s="170"/>
      <c r="AC57" s="170"/>
      <c r="AD57" s="170"/>
      <c r="AE57" s="170"/>
      <c r="AF57" s="170"/>
      <c r="AG57" s="170"/>
      <c r="AH57" s="170"/>
      <c r="AI57" s="170"/>
      <c r="AJ57" s="170"/>
      <c r="AK57" s="170"/>
      <c r="AL57" s="170"/>
      <c r="AM57" s="170"/>
      <c r="AN57" s="170"/>
      <c r="AO57" s="170"/>
      <c r="AP57" s="170"/>
      <c r="AQ57" s="170"/>
      <c r="AR57" s="168"/>
    </row>
    <row r="58" spans="1:44" ht="15" customHeight="1">
      <c r="A58" s="166">
        <v>56</v>
      </c>
      <c r="B58" s="170"/>
      <c r="C58" s="170"/>
      <c r="D58" s="170"/>
      <c r="E58" s="170"/>
      <c r="F58" s="170"/>
      <c r="G58" s="170"/>
      <c r="H58" s="170"/>
      <c r="I58" s="170"/>
      <c r="J58" s="170"/>
      <c r="K58" s="170"/>
      <c r="L58" s="170"/>
      <c r="M58" s="170"/>
      <c r="N58" s="170"/>
      <c r="O58" s="170" t="s">
        <v>443</v>
      </c>
      <c r="P58" s="170"/>
      <c r="Q58" s="170"/>
      <c r="R58" s="170"/>
      <c r="S58" s="170"/>
      <c r="T58" s="170"/>
      <c r="U58" s="170"/>
      <c r="V58" s="170"/>
      <c r="W58" s="170"/>
      <c r="X58" s="170"/>
      <c r="Y58" s="170"/>
      <c r="Z58" s="170" t="s">
        <v>327</v>
      </c>
      <c r="AA58" s="170"/>
      <c r="AB58" s="170"/>
      <c r="AC58" s="170"/>
      <c r="AD58" s="170"/>
      <c r="AE58" s="170"/>
      <c r="AF58" s="170"/>
      <c r="AG58" s="170"/>
      <c r="AH58" s="170"/>
      <c r="AI58" s="170"/>
      <c r="AJ58" s="170"/>
      <c r="AK58" s="170"/>
      <c r="AL58" s="170"/>
      <c r="AM58" s="170"/>
      <c r="AN58" s="170"/>
      <c r="AO58" s="170"/>
      <c r="AP58" s="170"/>
      <c r="AQ58" s="170"/>
      <c r="AR58" s="168"/>
    </row>
    <row r="59" spans="1:44" ht="15" customHeight="1">
      <c r="A59" s="166">
        <v>57</v>
      </c>
      <c r="B59" s="170"/>
      <c r="C59" s="170"/>
      <c r="D59" s="170"/>
      <c r="E59" s="170"/>
      <c r="F59" s="170"/>
      <c r="G59" s="170"/>
      <c r="H59" s="170"/>
      <c r="I59" s="170"/>
      <c r="J59" s="170"/>
      <c r="K59" s="170" t="s">
        <v>328</v>
      </c>
      <c r="L59" s="170"/>
      <c r="M59" s="170"/>
      <c r="N59" s="170"/>
      <c r="O59" s="170" t="s">
        <v>424</v>
      </c>
      <c r="P59" s="170"/>
      <c r="Q59" s="170"/>
      <c r="R59" s="170"/>
      <c r="S59" s="170"/>
      <c r="T59" s="170"/>
      <c r="U59" s="170"/>
      <c r="V59" s="170"/>
      <c r="W59" s="170"/>
      <c r="X59" s="170"/>
      <c r="Y59" s="170"/>
      <c r="Z59" s="170" t="s">
        <v>326</v>
      </c>
      <c r="AA59" s="170"/>
      <c r="AB59" s="170"/>
      <c r="AC59" s="170"/>
      <c r="AD59" s="170"/>
      <c r="AE59" s="170"/>
      <c r="AF59" s="170"/>
      <c r="AG59" s="170"/>
      <c r="AH59" s="170"/>
      <c r="AI59" s="170"/>
      <c r="AJ59" s="170"/>
      <c r="AK59" s="170"/>
      <c r="AL59" s="170"/>
      <c r="AM59" s="170"/>
      <c r="AN59" s="170"/>
      <c r="AO59" s="170"/>
      <c r="AP59" s="170"/>
      <c r="AQ59" s="170"/>
      <c r="AR59" s="168"/>
    </row>
    <row r="60" spans="1:44" ht="15" customHeight="1">
      <c r="A60" s="166">
        <v>58</v>
      </c>
      <c r="B60" s="170"/>
      <c r="C60" s="170"/>
      <c r="D60" s="170"/>
      <c r="E60" s="170"/>
      <c r="F60" s="170"/>
      <c r="G60" s="170"/>
      <c r="H60" s="170"/>
      <c r="I60" s="170"/>
      <c r="J60" s="170"/>
      <c r="K60" s="170"/>
      <c r="L60" s="170"/>
      <c r="M60" s="170"/>
      <c r="N60" s="170"/>
      <c r="O60" s="170" t="s">
        <v>444</v>
      </c>
      <c r="P60" s="170"/>
      <c r="Q60" s="170"/>
      <c r="R60" s="170"/>
      <c r="S60" s="170"/>
      <c r="T60" s="170"/>
      <c r="U60" s="170"/>
      <c r="V60" s="170"/>
      <c r="W60" s="170"/>
      <c r="X60" s="170"/>
      <c r="Y60" s="170"/>
      <c r="Z60" s="170" t="s">
        <v>329</v>
      </c>
      <c r="AA60" s="170"/>
      <c r="AB60" s="170"/>
      <c r="AC60" s="170"/>
      <c r="AD60" s="170"/>
      <c r="AE60" s="170"/>
      <c r="AF60" s="170"/>
      <c r="AG60" s="170"/>
      <c r="AH60" s="170"/>
      <c r="AI60" s="170"/>
      <c r="AJ60" s="170"/>
      <c r="AK60" s="170"/>
      <c r="AL60" s="170"/>
      <c r="AM60" s="170"/>
      <c r="AN60" s="170"/>
      <c r="AO60" s="170"/>
      <c r="AP60" s="170"/>
      <c r="AQ60" s="170"/>
      <c r="AR60" s="168"/>
    </row>
    <row r="61" spans="1:44" ht="15" customHeight="1">
      <c r="A61" s="166">
        <v>59</v>
      </c>
      <c r="B61" s="170"/>
      <c r="C61" s="170"/>
      <c r="D61" s="170"/>
      <c r="E61" s="170"/>
      <c r="F61" s="170"/>
      <c r="G61" s="170"/>
      <c r="H61" s="170"/>
      <c r="I61" s="170"/>
      <c r="J61" s="170"/>
      <c r="K61" s="170"/>
      <c r="L61" s="170"/>
      <c r="M61" s="170"/>
      <c r="N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68"/>
    </row>
    <row r="62" spans="1:44" ht="12">
      <c r="A62" s="166">
        <v>60</v>
      </c>
      <c r="B62" s="215">
        <v>10</v>
      </c>
      <c r="C62" s="215"/>
      <c r="D62" s="216" t="s">
        <v>330</v>
      </c>
      <c r="E62" s="216"/>
      <c r="F62" s="216"/>
      <c r="G62" s="216"/>
      <c r="H62" s="216"/>
      <c r="I62" s="170"/>
      <c r="J62" s="170" t="s">
        <v>331</v>
      </c>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68"/>
    </row>
    <row r="63" spans="1:44" ht="12">
      <c r="A63" s="166">
        <v>61</v>
      </c>
      <c r="B63" s="170"/>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68"/>
    </row>
    <row r="64" spans="1:44" ht="12">
      <c r="A64" s="166">
        <v>62</v>
      </c>
      <c r="B64" s="215">
        <v>11</v>
      </c>
      <c r="C64" s="215"/>
      <c r="D64" s="216" t="s">
        <v>332</v>
      </c>
      <c r="E64" s="216"/>
      <c r="F64" s="216"/>
      <c r="G64" s="216"/>
      <c r="H64" s="216"/>
      <c r="I64" s="170"/>
      <c r="J64" s="170" t="s">
        <v>480</v>
      </c>
      <c r="K64" s="170"/>
      <c r="L64" s="170"/>
      <c r="M64" s="170"/>
      <c r="N64" s="170"/>
      <c r="O64" s="219" t="s">
        <v>481</v>
      </c>
      <c r="P64" s="219"/>
      <c r="Q64" s="219"/>
      <c r="R64" s="219"/>
      <c r="S64" s="219"/>
      <c r="T64" s="219"/>
      <c r="U64" s="219"/>
      <c r="V64" s="219"/>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68"/>
    </row>
    <row r="65" spans="1:44" ht="12">
      <c r="A65" s="166">
        <v>63</v>
      </c>
      <c r="B65" s="171"/>
      <c r="C65" s="171"/>
      <c r="D65" s="172"/>
      <c r="E65" s="172"/>
      <c r="F65" s="172"/>
      <c r="G65" s="172"/>
      <c r="H65" s="172"/>
      <c r="I65" s="170"/>
      <c r="J65" s="170"/>
      <c r="K65" s="170"/>
      <c r="L65" s="170"/>
      <c r="M65" s="170"/>
      <c r="N65" s="170"/>
      <c r="O65" s="185"/>
      <c r="P65" s="185"/>
      <c r="Q65" s="185"/>
      <c r="R65" s="185"/>
      <c r="S65" s="185"/>
      <c r="T65" s="185"/>
      <c r="U65" s="185"/>
      <c r="V65" s="185"/>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68"/>
    </row>
    <row r="66" spans="1:44" ht="12">
      <c r="A66" s="166">
        <v>64</v>
      </c>
      <c r="B66" s="215">
        <v>12</v>
      </c>
      <c r="C66" s="215"/>
      <c r="D66" s="216" t="s">
        <v>333</v>
      </c>
      <c r="E66" s="216"/>
      <c r="F66" s="216"/>
      <c r="G66" s="216"/>
      <c r="H66" s="216"/>
      <c r="I66" s="170"/>
      <c r="J66" s="218" t="s">
        <v>394</v>
      </c>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174"/>
      <c r="AR66" s="168"/>
    </row>
    <row r="67" spans="1:44" ht="12" customHeight="1">
      <c r="A67" s="166">
        <v>65</v>
      </c>
      <c r="B67" s="171"/>
      <c r="C67" s="171"/>
      <c r="D67" s="172"/>
      <c r="E67" s="172"/>
      <c r="F67" s="172"/>
      <c r="G67" s="172"/>
      <c r="H67" s="172"/>
      <c r="I67" s="170"/>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174"/>
      <c r="AR67" s="168"/>
    </row>
    <row r="68" spans="1:44" ht="12">
      <c r="A68" s="166">
        <v>66</v>
      </c>
      <c r="B68" s="171"/>
      <c r="C68" s="171"/>
      <c r="D68" s="172"/>
      <c r="E68" s="172"/>
      <c r="F68" s="172"/>
      <c r="G68" s="172"/>
      <c r="H68" s="172"/>
      <c r="I68" s="170"/>
      <c r="J68" s="170" t="s">
        <v>482</v>
      </c>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68"/>
    </row>
    <row r="69" spans="1:44" ht="19.5" customHeight="1">
      <c r="A69" s="166">
        <v>67</v>
      </c>
      <c r="B69" s="171"/>
      <c r="C69" s="171"/>
      <c r="D69" s="172"/>
      <c r="E69" s="172"/>
      <c r="F69" s="172"/>
      <c r="G69" s="172"/>
      <c r="H69" s="172"/>
      <c r="I69" s="170"/>
      <c r="J69" s="170"/>
      <c r="K69" s="221" t="s">
        <v>453</v>
      </c>
      <c r="L69" s="222"/>
      <c r="M69" s="222"/>
      <c r="N69" s="222"/>
      <c r="O69" s="222"/>
      <c r="P69" s="222"/>
      <c r="Q69" s="222"/>
      <c r="R69" s="222"/>
      <c r="S69" s="222"/>
      <c r="T69" s="222"/>
      <c r="U69" s="222"/>
      <c r="V69" s="222"/>
      <c r="W69" s="222"/>
      <c r="X69" s="222"/>
      <c r="Y69" s="223" t="s">
        <v>445</v>
      </c>
      <c r="Z69" s="223"/>
      <c r="AA69" s="223"/>
      <c r="AB69" s="223"/>
      <c r="AC69" s="223"/>
      <c r="AD69" s="223"/>
      <c r="AE69" s="223"/>
      <c r="AF69" s="223"/>
      <c r="AG69" s="223"/>
      <c r="AH69" s="223"/>
      <c r="AI69" s="223"/>
      <c r="AJ69" s="223"/>
      <c r="AK69" s="223"/>
      <c r="AL69" s="223"/>
      <c r="AM69" s="223"/>
      <c r="AN69" s="223"/>
      <c r="AO69" s="223"/>
      <c r="AP69" s="223"/>
      <c r="AQ69" s="170"/>
      <c r="AR69" s="168"/>
    </row>
    <row r="70" spans="1:44" ht="11.25" customHeight="1">
      <c r="A70" s="166">
        <v>68</v>
      </c>
      <c r="B70" s="171"/>
      <c r="C70" s="171"/>
      <c r="D70" s="172"/>
      <c r="E70" s="172"/>
      <c r="F70" s="172"/>
      <c r="G70" s="172"/>
      <c r="H70" s="172"/>
      <c r="I70" s="170"/>
      <c r="J70" s="170"/>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70"/>
      <c r="AJ70" s="170"/>
      <c r="AK70" s="170"/>
      <c r="AL70" s="170"/>
      <c r="AM70" s="170"/>
      <c r="AN70" s="170"/>
      <c r="AO70" s="170"/>
      <c r="AP70" s="170"/>
      <c r="AQ70" s="170"/>
      <c r="AR70" s="168"/>
    </row>
    <row r="71" spans="1:44" ht="12">
      <c r="A71" s="166">
        <v>69</v>
      </c>
      <c r="B71" s="171"/>
      <c r="C71" s="171"/>
      <c r="D71" s="172"/>
      <c r="E71" s="172"/>
      <c r="F71" s="172"/>
      <c r="G71" s="172"/>
      <c r="H71" s="172"/>
      <c r="I71" s="170" t="s">
        <v>395</v>
      </c>
      <c r="J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68"/>
    </row>
    <row r="72" spans="1:44" ht="12">
      <c r="A72" s="166">
        <v>70</v>
      </c>
      <c r="B72" s="170"/>
      <c r="C72" s="170"/>
      <c r="D72" s="170"/>
      <c r="E72" s="170"/>
      <c r="F72" s="170"/>
      <c r="G72" s="170"/>
      <c r="H72" s="170"/>
      <c r="I72" s="170"/>
      <c r="J72" s="170" t="s">
        <v>483</v>
      </c>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68"/>
    </row>
    <row r="73" spans="1:44" ht="20.25" customHeight="1">
      <c r="A73" s="166">
        <v>71</v>
      </c>
      <c r="B73" s="170"/>
      <c r="C73" s="170"/>
      <c r="D73" s="170"/>
      <c r="E73" s="170"/>
      <c r="F73" s="170"/>
      <c r="G73" s="170"/>
      <c r="H73" s="170"/>
      <c r="I73" s="170"/>
      <c r="J73" s="170"/>
      <c r="K73" s="221" t="s">
        <v>484</v>
      </c>
      <c r="L73" s="222"/>
      <c r="M73" s="222"/>
      <c r="N73" s="222"/>
      <c r="O73" s="222"/>
      <c r="P73" s="222"/>
      <c r="Q73" s="222"/>
      <c r="R73" s="222"/>
      <c r="S73" s="222"/>
      <c r="T73" s="222"/>
      <c r="U73" s="222"/>
      <c r="V73" s="222"/>
      <c r="W73" s="222"/>
      <c r="X73" s="222"/>
      <c r="Y73" s="223"/>
      <c r="Z73" s="223"/>
      <c r="AA73" s="223"/>
      <c r="AB73" s="223"/>
      <c r="AC73" s="223"/>
      <c r="AD73" s="223"/>
      <c r="AE73" s="223"/>
      <c r="AF73" s="223"/>
      <c r="AG73" s="223"/>
      <c r="AH73" s="223"/>
      <c r="AI73" s="223"/>
      <c r="AJ73" s="223"/>
      <c r="AK73" s="223"/>
      <c r="AL73" s="223"/>
      <c r="AM73" s="223"/>
      <c r="AN73" s="223"/>
      <c r="AO73" s="223"/>
      <c r="AP73" s="223"/>
      <c r="AQ73" s="170"/>
      <c r="AR73" s="168"/>
    </row>
    <row r="74" spans="1:44" ht="12">
      <c r="A74" s="166">
        <v>72</v>
      </c>
      <c r="B74" s="170"/>
      <c r="C74" s="170"/>
      <c r="D74" s="170"/>
      <c r="E74" s="170"/>
      <c r="F74" s="170"/>
      <c r="G74" s="170"/>
      <c r="H74" s="170"/>
      <c r="I74" s="170"/>
      <c r="J74" s="170"/>
      <c r="K74" s="169" t="s">
        <v>396</v>
      </c>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68"/>
    </row>
    <row r="75" spans="1:44" ht="12">
      <c r="A75" s="166">
        <v>73</v>
      </c>
      <c r="B75" s="170"/>
      <c r="C75" s="170"/>
      <c r="D75" s="170"/>
      <c r="E75" s="170"/>
      <c r="F75" s="170"/>
      <c r="G75" s="170"/>
      <c r="H75" s="170"/>
      <c r="I75" s="170"/>
      <c r="J75" s="170"/>
      <c r="K75" s="169" t="s">
        <v>397</v>
      </c>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68"/>
    </row>
    <row r="76" spans="1:44" ht="12">
      <c r="A76" s="166">
        <v>74</v>
      </c>
      <c r="B76" s="170"/>
      <c r="C76" s="170"/>
      <c r="D76" s="170"/>
      <c r="E76" s="170"/>
      <c r="F76" s="170"/>
      <c r="G76" s="170"/>
      <c r="H76" s="170"/>
      <c r="I76" s="170"/>
      <c r="J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68"/>
    </row>
    <row r="77" spans="1:44" ht="12">
      <c r="A77" s="166">
        <v>75</v>
      </c>
      <c r="B77" s="170"/>
      <c r="C77" s="170"/>
      <c r="D77" s="170"/>
      <c r="E77" s="170"/>
      <c r="F77" s="170"/>
      <c r="G77" s="170"/>
      <c r="H77" s="170"/>
      <c r="I77" s="170" t="s">
        <v>398</v>
      </c>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0"/>
      <c r="AN77" s="170"/>
      <c r="AO77" s="170"/>
      <c r="AP77" s="170"/>
      <c r="AQ77" s="170"/>
      <c r="AR77" s="168"/>
    </row>
    <row r="78" spans="1:44" ht="13.5">
      <c r="A78" s="166">
        <v>76</v>
      </c>
      <c r="B78" s="170"/>
      <c r="C78" s="170"/>
      <c r="D78" s="170"/>
      <c r="E78" s="170"/>
      <c r="F78" s="170"/>
      <c r="G78" s="170"/>
      <c r="H78" s="170"/>
      <c r="I78" s="170"/>
      <c r="J78" s="170"/>
      <c r="K78" s="209" t="s">
        <v>454</v>
      </c>
      <c r="L78" s="210"/>
      <c r="M78" s="210"/>
      <c r="N78" s="210"/>
      <c r="O78" s="210"/>
      <c r="P78" s="210"/>
      <c r="Q78" s="210"/>
      <c r="R78" s="210"/>
      <c r="S78" s="210"/>
      <c r="T78" s="210"/>
      <c r="U78" s="210"/>
      <c r="V78" s="210"/>
      <c r="W78" s="210"/>
      <c r="X78" s="210"/>
      <c r="Y78" s="210"/>
      <c r="Z78" s="210"/>
      <c r="AA78" s="210"/>
      <c r="AB78" s="170"/>
      <c r="AC78" s="170"/>
      <c r="AD78" s="170"/>
      <c r="AE78" s="170"/>
      <c r="AF78" s="170"/>
      <c r="AG78" s="170"/>
      <c r="AH78" s="170"/>
      <c r="AI78" s="170"/>
      <c r="AJ78" s="170"/>
      <c r="AK78" s="170"/>
      <c r="AL78" s="170"/>
      <c r="AM78" s="170"/>
      <c r="AN78" s="170"/>
      <c r="AO78" s="170"/>
      <c r="AP78" s="170"/>
      <c r="AQ78" s="170"/>
      <c r="AR78" s="168"/>
    </row>
    <row r="79" spans="1:44" ht="15" customHeight="1">
      <c r="A79" s="166">
        <v>77</v>
      </c>
      <c r="B79" s="170"/>
      <c r="C79" s="170"/>
      <c r="D79" s="170"/>
      <c r="E79" s="170"/>
      <c r="F79" s="170"/>
      <c r="G79" s="170"/>
      <c r="H79" s="170"/>
      <c r="I79" s="170"/>
      <c r="J79" s="170"/>
      <c r="L79" s="170"/>
      <c r="M79" s="170"/>
      <c r="N79" s="170"/>
      <c r="O79" s="170" t="s">
        <v>485</v>
      </c>
      <c r="P79" s="170"/>
      <c r="Q79" s="170"/>
      <c r="R79" s="170"/>
      <c r="S79" s="170"/>
      <c r="T79" s="185"/>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68"/>
    </row>
    <row r="80" spans="1:44" ht="12">
      <c r="A80" s="166">
        <v>78</v>
      </c>
      <c r="B80" s="170"/>
      <c r="C80" s="170"/>
      <c r="D80" s="170"/>
      <c r="E80" s="170"/>
      <c r="F80" s="170"/>
      <c r="G80" s="170"/>
      <c r="H80" s="170"/>
      <c r="I80" s="170"/>
      <c r="J80" s="170" t="s">
        <v>334</v>
      </c>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68"/>
    </row>
    <row r="81" spans="1:44" ht="12">
      <c r="A81" s="166">
        <v>79</v>
      </c>
      <c r="B81" s="170"/>
      <c r="C81" s="170"/>
      <c r="D81" s="170"/>
      <c r="E81" s="170"/>
      <c r="F81" s="170"/>
      <c r="G81" s="170"/>
      <c r="H81" s="170"/>
      <c r="I81" s="170"/>
      <c r="J81" s="170"/>
      <c r="K81" s="170" t="s">
        <v>455</v>
      </c>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c r="AR81" s="168"/>
    </row>
    <row r="82" spans="1:44" ht="12" customHeight="1">
      <c r="A82" s="166">
        <v>80</v>
      </c>
      <c r="B82" s="170"/>
      <c r="C82" s="170"/>
      <c r="D82" s="170"/>
      <c r="E82" s="170"/>
      <c r="F82" s="170"/>
      <c r="G82" s="170"/>
      <c r="H82" s="170"/>
      <c r="I82" s="170"/>
      <c r="J82" s="170"/>
      <c r="K82" s="218" t="s">
        <v>486</v>
      </c>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170"/>
      <c r="AQ82" s="170"/>
      <c r="AR82" s="168"/>
    </row>
    <row r="83" spans="1:44" ht="13.5" customHeight="1">
      <c r="A83" s="166">
        <v>81</v>
      </c>
      <c r="B83" s="170"/>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68"/>
    </row>
    <row r="84" spans="1:44" ht="12">
      <c r="A84" s="166">
        <v>82</v>
      </c>
      <c r="B84" s="170"/>
      <c r="C84" s="170"/>
      <c r="D84" s="170"/>
      <c r="E84" s="170"/>
      <c r="F84" s="170"/>
      <c r="G84" s="170"/>
      <c r="H84" s="170"/>
      <c r="I84" s="170" t="s">
        <v>399</v>
      </c>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68"/>
    </row>
    <row r="85" spans="1:44" ht="12">
      <c r="A85" s="166">
        <v>83</v>
      </c>
      <c r="B85" s="170"/>
      <c r="C85" s="170"/>
      <c r="D85" s="170"/>
      <c r="E85" s="170"/>
      <c r="F85" s="170"/>
      <c r="G85" s="170"/>
      <c r="H85" s="170"/>
      <c r="I85" s="170"/>
      <c r="J85" s="170" t="s">
        <v>335</v>
      </c>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68"/>
    </row>
    <row r="86" spans="1:44" ht="12">
      <c r="A86" s="166">
        <v>84</v>
      </c>
      <c r="B86" s="170"/>
      <c r="C86" s="170"/>
      <c r="D86" s="170"/>
      <c r="E86" s="170"/>
      <c r="F86" s="170"/>
      <c r="G86" s="170"/>
      <c r="H86" s="170"/>
      <c r="I86" s="170"/>
      <c r="J86" s="170" t="s">
        <v>336</v>
      </c>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68"/>
    </row>
    <row r="87" spans="1:44" ht="12">
      <c r="A87" s="166">
        <v>85</v>
      </c>
      <c r="B87" s="170"/>
      <c r="C87" s="170"/>
      <c r="D87" s="170"/>
      <c r="E87" s="170"/>
      <c r="F87" s="170"/>
      <c r="G87" s="170"/>
      <c r="H87" s="170"/>
      <c r="I87" s="170"/>
      <c r="J87" s="170"/>
      <c r="K87" s="224" t="s">
        <v>456</v>
      </c>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24"/>
      <c r="AK87" s="224"/>
      <c r="AL87" s="224"/>
      <c r="AM87" s="224"/>
      <c r="AN87" s="224"/>
      <c r="AO87" s="224"/>
      <c r="AP87" s="224"/>
      <c r="AQ87" s="224"/>
      <c r="AR87" s="168"/>
    </row>
    <row r="88" spans="1:44" ht="15" customHeight="1">
      <c r="A88" s="166">
        <v>86</v>
      </c>
      <c r="B88" s="170"/>
      <c r="C88" s="170"/>
      <c r="D88" s="170"/>
      <c r="E88" s="170"/>
      <c r="F88" s="170"/>
      <c r="G88" s="170"/>
      <c r="H88" s="170"/>
      <c r="I88" s="170"/>
      <c r="J88" s="170"/>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s="224"/>
      <c r="AQ88" s="224"/>
      <c r="AR88" s="168"/>
    </row>
    <row r="89" spans="1:44" ht="15" customHeight="1">
      <c r="A89" s="166">
        <v>87</v>
      </c>
      <c r="B89" s="170"/>
      <c r="C89" s="170"/>
      <c r="D89" s="170"/>
      <c r="E89" s="170"/>
      <c r="F89" s="170"/>
      <c r="G89" s="170"/>
      <c r="H89" s="170"/>
      <c r="I89" s="170"/>
      <c r="J89" s="170"/>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168"/>
    </row>
    <row r="90" spans="1:44" ht="15" customHeight="1">
      <c r="A90" s="166">
        <v>88</v>
      </c>
      <c r="B90" s="170"/>
      <c r="C90" s="170"/>
      <c r="D90" s="170"/>
      <c r="E90" s="170"/>
      <c r="F90" s="170"/>
      <c r="G90" s="170"/>
      <c r="H90" s="170"/>
      <c r="I90" s="170"/>
      <c r="J90" s="170"/>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168"/>
    </row>
    <row r="91" spans="1:44" ht="15" customHeight="1">
      <c r="A91" s="166">
        <v>89</v>
      </c>
      <c r="B91" s="170"/>
      <c r="C91" s="170"/>
      <c r="D91" s="170"/>
      <c r="E91" s="170"/>
      <c r="F91" s="170"/>
      <c r="G91" s="170"/>
      <c r="H91" s="170"/>
      <c r="I91" s="170"/>
      <c r="J91" s="170" t="s">
        <v>457</v>
      </c>
      <c r="K91" s="170"/>
      <c r="L91" s="170"/>
      <c r="M91" s="170"/>
      <c r="N91" s="170"/>
      <c r="O91" s="170"/>
      <c r="P91" s="209" t="s">
        <v>458</v>
      </c>
      <c r="Q91" s="210"/>
      <c r="R91" s="210"/>
      <c r="S91" s="210"/>
      <c r="T91" s="210"/>
      <c r="U91" s="210"/>
      <c r="V91" s="210"/>
      <c r="W91" s="210"/>
      <c r="X91" s="210"/>
      <c r="Y91" s="210"/>
      <c r="Z91" s="210"/>
      <c r="AA91" s="210"/>
      <c r="AB91" s="170"/>
      <c r="AC91" s="170"/>
      <c r="AD91" s="170"/>
      <c r="AE91" s="170"/>
      <c r="AF91" s="170"/>
      <c r="AG91" s="170"/>
      <c r="AH91" s="170"/>
      <c r="AI91" s="170"/>
      <c r="AJ91" s="170"/>
      <c r="AK91" s="170"/>
      <c r="AL91" s="170"/>
      <c r="AM91" s="170"/>
      <c r="AN91" s="170"/>
      <c r="AO91" s="170"/>
      <c r="AP91" s="170"/>
      <c r="AQ91" s="170"/>
      <c r="AR91" s="168"/>
    </row>
    <row r="92" spans="1:44" ht="15" customHeight="1">
      <c r="A92" s="166">
        <v>90</v>
      </c>
      <c r="B92" s="170"/>
      <c r="C92" s="170"/>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c r="AH92" s="170"/>
      <c r="AI92" s="170"/>
      <c r="AJ92" s="170"/>
      <c r="AK92" s="170"/>
      <c r="AL92" s="170"/>
      <c r="AM92" s="170"/>
      <c r="AN92" s="170"/>
      <c r="AO92" s="170"/>
      <c r="AP92" s="170"/>
      <c r="AQ92" s="170"/>
      <c r="AR92" s="168"/>
    </row>
    <row r="93" spans="1:44" ht="12">
      <c r="A93" s="166">
        <v>91</v>
      </c>
      <c r="B93" s="215">
        <v>13</v>
      </c>
      <c r="C93" s="215"/>
      <c r="D93" s="216" t="s">
        <v>337</v>
      </c>
      <c r="E93" s="216"/>
      <c r="F93" s="216"/>
      <c r="G93" s="216"/>
      <c r="H93" s="216"/>
      <c r="I93" s="170"/>
      <c r="J93" s="218" t="s">
        <v>467</v>
      </c>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174"/>
      <c r="AR93" s="168"/>
    </row>
    <row r="94" spans="1:44" ht="12" customHeight="1">
      <c r="A94" s="166">
        <v>92</v>
      </c>
      <c r="B94" s="170"/>
      <c r="C94" s="170"/>
      <c r="D94" s="170"/>
      <c r="E94" s="170"/>
      <c r="F94" s="170"/>
      <c r="G94" s="170"/>
      <c r="H94" s="170"/>
      <c r="I94" s="170"/>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174"/>
      <c r="AR94" s="168"/>
    </row>
    <row r="95" spans="1:44" ht="12" customHeight="1">
      <c r="A95" s="166">
        <v>93</v>
      </c>
      <c r="B95" s="170"/>
      <c r="C95" s="170"/>
      <c r="D95" s="170"/>
      <c r="E95" s="170"/>
      <c r="F95" s="170"/>
      <c r="G95" s="170"/>
      <c r="H95" s="170"/>
      <c r="I95" s="170"/>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70"/>
      <c r="AR95" s="168"/>
    </row>
    <row r="96" spans="1:44" ht="12">
      <c r="A96" s="166">
        <v>94</v>
      </c>
      <c r="B96" s="215">
        <v>14</v>
      </c>
      <c r="C96" s="215"/>
      <c r="D96" s="216" t="s">
        <v>338</v>
      </c>
      <c r="E96" s="216"/>
      <c r="F96" s="216"/>
      <c r="G96" s="216"/>
      <c r="H96" s="216"/>
      <c r="I96" s="170"/>
      <c r="J96" s="218" t="s">
        <v>400</v>
      </c>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174"/>
      <c r="AR96" s="168"/>
    </row>
    <row r="97" spans="1:44" ht="12" customHeight="1">
      <c r="A97" s="166">
        <v>95</v>
      </c>
      <c r="B97" s="171"/>
      <c r="C97" s="171"/>
      <c r="D97" s="172"/>
      <c r="E97" s="172"/>
      <c r="F97" s="172"/>
      <c r="G97" s="172"/>
      <c r="H97" s="172"/>
      <c r="I97" s="170"/>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174"/>
      <c r="AR97" s="168"/>
    </row>
    <row r="98" spans="1:44" ht="12" customHeight="1">
      <c r="A98" s="166">
        <v>96</v>
      </c>
      <c r="B98" s="170"/>
      <c r="C98" s="170"/>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c r="AH98" s="170"/>
      <c r="AI98" s="170"/>
      <c r="AJ98" s="170"/>
      <c r="AK98" s="170"/>
      <c r="AL98" s="170"/>
      <c r="AM98" s="170"/>
      <c r="AN98" s="170"/>
      <c r="AO98" s="170"/>
      <c r="AP98" s="170"/>
      <c r="AQ98" s="170"/>
      <c r="AR98" s="168"/>
    </row>
    <row r="99" spans="1:44" ht="12">
      <c r="A99" s="166">
        <v>97</v>
      </c>
      <c r="B99" s="215">
        <v>15</v>
      </c>
      <c r="C99" s="215"/>
      <c r="D99" s="216" t="s">
        <v>339</v>
      </c>
      <c r="E99" s="216"/>
      <c r="F99" s="216"/>
      <c r="G99" s="216"/>
      <c r="H99" s="216"/>
      <c r="I99" s="170"/>
      <c r="J99" s="217" t="s">
        <v>425</v>
      </c>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174"/>
      <c r="AR99" s="168"/>
    </row>
    <row r="100" spans="1:44" ht="12" customHeight="1">
      <c r="A100" s="166">
        <v>98</v>
      </c>
      <c r="B100" s="170"/>
      <c r="C100" s="170"/>
      <c r="D100" s="170"/>
      <c r="E100" s="170"/>
      <c r="F100" s="170"/>
      <c r="G100" s="170"/>
      <c r="H100" s="170"/>
      <c r="I100" s="170"/>
      <c r="J100" s="217" t="s">
        <v>426</v>
      </c>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186"/>
      <c r="AR100" s="168"/>
    </row>
    <row r="101" spans="1:44" ht="12" customHeight="1">
      <c r="A101" s="166">
        <v>99</v>
      </c>
      <c r="B101" s="170"/>
      <c r="C101" s="170"/>
      <c r="D101" s="170"/>
      <c r="E101" s="170"/>
      <c r="F101" s="170"/>
      <c r="G101" s="170"/>
      <c r="H101" s="170"/>
      <c r="I101" s="170"/>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186"/>
      <c r="AR101" s="168"/>
    </row>
    <row r="102" spans="1:44" s="176" customFormat="1" ht="12">
      <c r="A102" s="166">
        <v>100</v>
      </c>
      <c r="B102" s="170"/>
      <c r="C102" s="170"/>
      <c r="D102" s="170"/>
      <c r="E102" s="170"/>
      <c r="F102" s="170"/>
      <c r="G102" s="170"/>
      <c r="H102" s="170"/>
      <c r="I102" s="170"/>
      <c r="J102" s="170" t="s">
        <v>401</v>
      </c>
      <c r="K102" s="169"/>
      <c r="L102" s="170"/>
      <c r="M102" s="170"/>
      <c r="N102" s="170"/>
      <c r="O102" s="170"/>
      <c r="P102" s="170"/>
      <c r="Q102" s="170"/>
      <c r="R102" s="170"/>
      <c r="S102" s="170"/>
      <c r="T102" s="170"/>
      <c r="U102" s="170"/>
      <c r="V102" s="170"/>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86"/>
      <c r="AR102" s="175"/>
    </row>
    <row r="103" spans="1:44" s="176" customFormat="1" ht="17.25" customHeight="1">
      <c r="A103" s="166">
        <v>101</v>
      </c>
      <c r="B103" s="170"/>
      <c r="C103" s="170"/>
      <c r="D103" s="170"/>
      <c r="E103" s="170"/>
      <c r="F103" s="170"/>
      <c r="G103" s="170"/>
      <c r="H103" s="170"/>
      <c r="I103" s="170"/>
      <c r="J103" s="170"/>
      <c r="K103" s="170"/>
      <c r="L103" s="218" t="s">
        <v>459</v>
      </c>
      <c r="M103" s="219"/>
      <c r="N103" s="219"/>
      <c r="O103" s="219"/>
      <c r="P103" s="219"/>
      <c r="Q103" s="219"/>
      <c r="R103" s="219"/>
      <c r="S103" s="219"/>
      <c r="T103" s="219"/>
      <c r="U103" s="219"/>
      <c r="V103" s="219"/>
      <c r="W103" s="219"/>
      <c r="X103" s="219"/>
      <c r="Y103" s="219"/>
      <c r="Z103" s="219"/>
      <c r="AA103" s="219"/>
      <c r="AB103" s="219"/>
      <c r="AC103" s="219"/>
      <c r="AD103" s="219"/>
      <c r="AE103" s="219"/>
      <c r="AF103" s="219"/>
      <c r="AG103" s="219"/>
      <c r="AH103" s="219"/>
      <c r="AI103" s="219"/>
      <c r="AJ103" s="219"/>
      <c r="AK103" s="219"/>
      <c r="AL103" s="219"/>
      <c r="AM103" s="219"/>
      <c r="AN103" s="219"/>
      <c r="AO103" s="219"/>
      <c r="AP103" s="219"/>
      <c r="AQ103" s="186"/>
      <c r="AR103" s="175"/>
    </row>
    <row r="104" spans="1:44" s="176" customFormat="1" ht="15" customHeight="1">
      <c r="A104" s="166">
        <v>102</v>
      </c>
      <c r="B104" s="170"/>
      <c r="C104" s="170"/>
      <c r="D104" s="170"/>
      <c r="E104" s="170"/>
      <c r="F104" s="170"/>
      <c r="G104" s="170"/>
      <c r="H104" s="170"/>
      <c r="I104" s="170"/>
      <c r="J104" s="170"/>
      <c r="K104" s="187"/>
      <c r="L104" s="220" t="s">
        <v>460</v>
      </c>
      <c r="M104" s="220"/>
      <c r="N104" s="220"/>
      <c r="O104" s="220"/>
      <c r="P104" s="220"/>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175"/>
    </row>
    <row r="105" spans="1:44" s="176" customFormat="1" ht="18" customHeight="1">
      <c r="A105" s="166">
        <v>103</v>
      </c>
      <c r="B105" s="170"/>
      <c r="C105" s="170"/>
      <c r="D105" s="170"/>
      <c r="E105" s="170"/>
      <c r="F105" s="170"/>
      <c r="G105" s="170"/>
      <c r="H105" s="170"/>
      <c r="I105" s="170"/>
      <c r="J105" s="170"/>
      <c r="K105" s="170"/>
      <c r="L105" s="211" t="s">
        <v>461</v>
      </c>
      <c r="M105" s="170"/>
      <c r="N105" s="170"/>
      <c r="O105" s="170"/>
      <c r="P105" s="170"/>
      <c r="Q105" s="170"/>
      <c r="R105" s="170"/>
      <c r="S105" s="170"/>
      <c r="T105" s="170"/>
      <c r="U105" s="170"/>
      <c r="V105" s="170"/>
      <c r="W105" s="170"/>
      <c r="X105" s="170"/>
      <c r="Y105" s="170"/>
      <c r="Z105" s="170"/>
      <c r="AA105" s="170"/>
      <c r="AB105" s="170"/>
      <c r="AC105" s="170"/>
      <c r="AD105" s="170"/>
      <c r="AE105" s="170"/>
      <c r="AF105" s="188"/>
      <c r="AH105" s="170"/>
      <c r="AI105" s="170"/>
      <c r="AJ105" s="170"/>
      <c r="AK105" s="170"/>
      <c r="AL105" s="170"/>
      <c r="AM105" s="170"/>
      <c r="AN105" s="170"/>
      <c r="AO105" s="170"/>
      <c r="AP105" s="170"/>
      <c r="AQ105" s="170"/>
      <c r="AR105" s="175"/>
    </row>
    <row r="106" spans="1:44" s="176" customFormat="1" ht="12">
      <c r="A106" s="166">
        <v>104</v>
      </c>
      <c r="B106" s="170"/>
      <c r="C106" s="170"/>
      <c r="D106" s="170"/>
      <c r="E106" s="170"/>
      <c r="F106" s="170"/>
      <c r="G106" s="170"/>
      <c r="H106" s="170"/>
      <c r="I106" s="170"/>
      <c r="J106" s="170" t="s">
        <v>398</v>
      </c>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5"/>
    </row>
    <row r="107" spans="1:44" ht="13.5">
      <c r="A107" s="166">
        <v>105</v>
      </c>
      <c r="B107" s="170"/>
      <c r="C107" s="170"/>
      <c r="D107" s="170"/>
      <c r="E107" s="170"/>
      <c r="F107" s="170"/>
      <c r="G107" s="170"/>
      <c r="H107" s="170"/>
      <c r="I107" s="170"/>
      <c r="J107" s="170"/>
      <c r="L107" s="229" t="s">
        <v>463</v>
      </c>
      <c r="M107" s="229"/>
      <c r="N107" s="229"/>
      <c r="O107" s="229"/>
      <c r="P107" s="229"/>
      <c r="Q107" s="229"/>
      <c r="R107" s="229"/>
      <c r="S107" s="229"/>
      <c r="T107" s="229"/>
      <c r="U107" s="229"/>
      <c r="V107" s="229"/>
      <c r="W107" s="229"/>
      <c r="X107" s="229"/>
      <c r="Y107" s="229"/>
      <c r="Z107" s="229"/>
      <c r="AA107" s="229"/>
      <c r="AB107" s="229"/>
      <c r="AC107" s="229"/>
      <c r="AD107" s="229"/>
      <c r="AE107" s="229"/>
      <c r="AF107" s="229"/>
      <c r="AG107" s="170"/>
      <c r="AH107" s="170"/>
      <c r="AI107" s="170"/>
      <c r="AJ107" s="170"/>
      <c r="AK107" s="170"/>
      <c r="AL107" s="170"/>
      <c r="AM107" s="170"/>
      <c r="AN107" s="170"/>
      <c r="AO107" s="170"/>
      <c r="AP107" s="170"/>
      <c r="AQ107" s="170"/>
      <c r="AR107" s="168"/>
    </row>
    <row r="108" spans="1:44" ht="15" customHeight="1">
      <c r="A108" s="166">
        <v>106</v>
      </c>
      <c r="B108" s="170"/>
      <c r="C108" s="170"/>
      <c r="D108" s="170"/>
      <c r="E108" s="170"/>
      <c r="F108" s="170"/>
      <c r="G108" s="170"/>
      <c r="H108" s="170"/>
      <c r="I108" s="170"/>
      <c r="J108" s="170"/>
      <c r="K108" s="170"/>
      <c r="L108" s="170"/>
      <c r="M108" s="170"/>
      <c r="N108" s="170"/>
      <c r="O108" s="170"/>
      <c r="P108" s="170"/>
      <c r="Q108" s="170"/>
      <c r="R108" s="170"/>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68"/>
    </row>
    <row r="109" spans="1:44" ht="12">
      <c r="A109" s="166">
        <v>107</v>
      </c>
      <c r="B109" s="215">
        <v>16</v>
      </c>
      <c r="C109" s="215"/>
      <c r="D109" s="216" t="s">
        <v>340</v>
      </c>
      <c r="E109" s="216"/>
      <c r="F109" s="216"/>
      <c r="G109" s="216"/>
      <c r="H109" s="216"/>
      <c r="I109" s="170"/>
      <c r="J109" s="173" t="s">
        <v>487</v>
      </c>
      <c r="K109" s="215">
        <v>1</v>
      </c>
      <c r="L109" s="215"/>
      <c r="M109" s="170" t="s">
        <v>474</v>
      </c>
      <c r="N109" s="170" t="s">
        <v>341</v>
      </c>
      <c r="O109" s="170"/>
      <c r="P109" s="170"/>
      <c r="Q109" s="170"/>
      <c r="R109" s="170"/>
      <c r="S109" s="170"/>
      <c r="T109" s="170"/>
      <c r="U109" s="170"/>
      <c r="V109" s="170"/>
      <c r="W109" s="170"/>
      <c r="X109" s="170"/>
      <c r="Y109" s="170"/>
      <c r="Z109" s="170"/>
      <c r="AA109" s="170"/>
      <c r="AB109" s="170"/>
      <c r="AC109" s="170"/>
      <c r="AD109" s="170"/>
      <c r="AE109" s="170"/>
      <c r="AF109" s="170"/>
      <c r="AG109" s="170"/>
      <c r="AH109" s="170"/>
      <c r="AI109" s="170"/>
      <c r="AJ109" s="170"/>
      <c r="AK109" s="170"/>
      <c r="AL109" s="170"/>
      <c r="AM109" s="170"/>
      <c r="AN109" s="170"/>
      <c r="AO109" s="170"/>
      <c r="AP109" s="170"/>
      <c r="AQ109" s="170"/>
      <c r="AR109" s="168"/>
    </row>
    <row r="110" spans="1:44" ht="12">
      <c r="A110" s="166">
        <v>108</v>
      </c>
      <c r="B110" s="170"/>
      <c r="C110" s="170"/>
      <c r="D110" s="170"/>
      <c r="E110" s="170"/>
      <c r="F110" s="170"/>
      <c r="G110" s="170"/>
      <c r="H110" s="170"/>
      <c r="I110" s="170"/>
      <c r="J110" s="170"/>
      <c r="K110" s="170"/>
      <c r="L110" s="170"/>
      <c r="M110" s="170"/>
      <c r="N110" s="170"/>
      <c r="O110" s="170" t="s">
        <v>446</v>
      </c>
      <c r="P110" s="170"/>
      <c r="Q110" s="170"/>
      <c r="R110" s="170"/>
      <c r="S110" s="170"/>
      <c r="T110" s="170"/>
      <c r="U110" s="170"/>
      <c r="V110" s="170"/>
      <c r="W110" s="170"/>
      <c r="X110" s="170"/>
      <c r="Y110" s="170"/>
      <c r="Z110" s="170"/>
      <c r="AA110" s="170"/>
      <c r="AB110" s="170"/>
      <c r="AC110" s="170" t="s">
        <v>468</v>
      </c>
      <c r="AD110" s="170"/>
      <c r="AE110" s="170"/>
      <c r="AF110" s="170"/>
      <c r="AG110" s="170"/>
      <c r="AH110" s="170"/>
      <c r="AI110" s="170"/>
      <c r="AJ110" s="170"/>
      <c r="AK110" s="170"/>
      <c r="AL110" s="170"/>
      <c r="AM110" s="170"/>
      <c r="AN110" s="170"/>
      <c r="AO110" s="170"/>
      <c r="AP110" s="170"/>
      <c r="AQ110" s="170"/>
      <c r="AR110" s="168"/>
    </row>
    <row r="111" spans="1:44" ht="12">
      <c r="A111" s="166">
        <v>109</v>
      </c>
      <c r="B111" s="170"/>
      <c r="C111" s="170"/>
      <c r="D111" s="170"/>
      <c r="E111" s="170"/>
      <c r="F111" s="170"/>
      <c r="G111" s="170"/>
      <c r="H111" s="170"/>
      <c r="I111" s="170"/>
      <c r="J111" s="170"/>
      <c r="K111" s="170"/>
      <c r="L111" s="170"/>
      <c r="M111" s="170"/>
      <c r="N111" s="170"/>
      <c r="O111" s="170"/>
      <c r="P111" s="170"/>
      <c r="Q111" s="170"/>
      <c r="R111" s="170"/>
      <c r="S111" s="170"/>
      <c r="T111" s="170"/>
      <c r="U111" s="170"/>
      <c r="V111" s="170"/>
      <c r="W111" s="170"/>
      <c r="X111" s="170"/>
      <c r="Y111" s="170"/>
      <c r="Z111" s="170"/>
      <c r="AA111" s="170"/>
      <c r="AB111" s="170"/>
      <c r="AC111" s="170"/>
      <c r="AD111" s="170"/>
      <c r="AE111" s="170"/>
      <c r="AF111" s="170"/>
      <c r="AG111" s="170"/>
      <c r="AH111" s="170"/>
      <c r="AI111" s="170"/>
      <c r="AJ111" s="170"/>
      <c r="AK111" s="170"/>
      <c r="AL111" s="170"/>
      <c r="AM111" s="170"/>
      <c r="AN111" s="170"/>
      <c r="AO111" s="170"/>
      <c r="AP111" s="170"/>
      <c r="AQ111" s="170"/>
      <c r="AR111" s="168"/>
    </row>
    <row r="112" spans="1:44" ht="12" customHeight="1">
      <c r="A112" s="166">
        <v>110</v>
      </c>
      <c r="B112" s="170"/>
      <c r="C112" s="170"/>
      <c r="D112" s="170"/>
      <c r="E112" s="170"/>
      <c r="F112" s="170"/>
      <c r="G112" s="170"/>
      <c r="H112" s="170"/>
      <c r="I112" s="170"/>
      <c r="J112" s="173" t="s">
        <v>317</v>
      </c>
      <c r="K112" s="215">
        <v>2</v>
      </c>
      <c r="L112" s="215"/>
      <c r="M112" s="170" t="s">
        <v>318</v>
      </c>
      <c r="N112" s="170" t="s">
        <v>402</v>
      </c>
      <c r="O112" s="170"/>
      <c r="P112" s="170"/>
      <c r="Q112" s="170"/>
      <c r="R112" s="170"/>
      <c r="S112" s="170"/>
      <c r="T112" s="170"/>
      <c r="U112" s="170"/>
      <c r="V112" s="170"/>
      <c r="W112" s="170"/>
      <c r="X112" s="170"/>
      <c r="Y112" s="170"/>
      <c r="Z112" s="170"/>
      <c r="AA112" s="170"/>
      <c r="AB112" s="170"/>
      <c r="AC112" s="170"/>
      <c r="AD112" s="170"/>
      <c r="AE112" s="170"/>
      <c r="AF112" s="170"/>
      <c r="AG112" s="170"/>
      <c r="AH112" s="170"/>
      <c r="AI112" s="170"/>
      <c r="AJ112" s="170"/>
      <c r="AK112" s="170"/>
      <c r="AL112" s="170"/>
      <c r="AM112" s="170"/>
      <c r="AN112" s="170"/>
      <c r="AO112" s="170"/>
      <c r="AP112" s="170"/>
      <c r="AQ112" s="170"/>
      <c r="AR112" s="168"/>
    </row>
    <row r="113" spans="1:44" ht="12">
      <c r="A113" s="166">
        <v>111</v>
      </c>
      <c r="B113" s="170"/>
      <c r="C113" s="170"/>
      <c r="D113" s="170"/>
      <c r="E113" s="170"/>
      <c r="F113" s="170"/>
      <c r="G113" s="170"/>
      <c r="H113" s="170"/>
      <c r="I113" s="170"/>
      <c r="J113" s="170"/>
      <c r="K113" s="170"/>
      <c r="L113" s="170"/>
      <c r="M113" s="170"/>
      <c r="N113" s="170"/>
      <c r="O113" s="170" t="s">
        <v>447</v>
      </c>
      <c r="P113" s="170"/>
      <c r="Q113" s="170"/>
      <c r="R113" s="170"/>
      <c r="S113" s="170"/>
      <c r="T113" s="170"/>
      <c r="U113" s="170"/>
      <c r="V113" s="170"/>
      <c r="W113" s="170"/>
      <c r="X113" s="170"/>
      <c r="Y113" s="170"/>
      <c r="Z113" s="170"/>
      <c r="AA113" s="170"/>
      <c r="AB113" s="170"/>
      <c r="AC113" s="170"/>
      <c r="AD113" s="170"/>
      <c r="AE113" s="170"/>
      <c r="AF113" s="170"/>
      <c r="AG113" s="170"/>
      <c r="AH113" s="170"/>
      <c r="AI113" s="170"/>
      <c r="AJ113" s="170"/>
      <c r="AK113" s="170"/>
      <c r="AL113" s="170"/>
      <c r="AM113" s="170"/>
      <c r="AN113" s="170"/>
      <c r="AO113" s="170"/>
      <c r="AP113" s="170"/>
      <c r="AQ113" s="170"/>
      <c r="AR113" s="168"/>
    </row>
    <row r="114" spans="1:44" ht="12">
      <c r="A114" s="166">
        <v>112</v>
      </c>
      <c r="B114" s="170"/>
      <c r="C114" s="170"/>
      <c r="D114" s="170"/>
      <c r="E114" s="170"/>
      <c r="F114" s="170"/>
      <c r="G114" s="170"/>
      <c r="H114" s="170"/>
      <c r="I114" s="170"/>
      <c r="J114" s="170"/>
      <c r="K114" s="170"/>
      <c r="L114" s="170"/>
      <c r="M114" s="170"/>
      <c r="N114" s="170" t="s">
        <v>488</v>
      </c>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70"/>
      <c r="AL114" s="170"/>
      <c r="AM114" s="170"/>
      <c r="AN114" s="170"/>
      <c r="AO114" s="170"/>
      <c r="AP114" s="170"/>
      <c r="AQ114" s="170"/>
      <c r="AR114" s="168"/>
    </row>
    <row r="115" spans="1:44" ht="12">
      <c r="A115" s="166">
        <v>113</v>
      </c>
      <c r="B115" s="170"/>
      <c r="C115" s="170"/>
      <c r="D115" s="170"/>
      <c r="E115" s="170"/>
      <c r="F115" s="170"/>
      <c r="G115" s="170"/>
      <c r="H115" s="170"/>
      <c r="I115" s="170"/>
      <c r="J115" s="170"/>
      <c r="K115" s="170"/>
      <c r="L115" s="170"/>
      <c r="M115" s="170"/>
      <c r="N115" s="170" t="s">
        <v>403</v>
      </c>
      <c r="O115" s="170"/>
      <c r="P115" s="170"/>
      <c r="Q115" s="170"/>
      <c r="R115" s="170"/>
      <c r="S115" s="170"/>
      <c r="T115" s="170"/>
      <c r="U115" s="170"/>
      <c r="V115" s="170"/>
      <c r="W115" s="170"/>
      <c r="X115" s="170"/>
      <c r="Y115" s="170"/>
      <c r="Z115" s="170"/>
      <c r="AA115" s="170"/>
      <c r="AB115" s="170"/>
      <c r="AC115" s="170"/>
      <c r="AD115" s="170"/>
      <c r="AE115" s="170"/>
      <c r="AF115" s="170"/>
      <c r="AG115" s="170"/>
      <c r="AH115" s="170"/>
      <c r="AI115" s="170"/>
      <c r="AJ115" s="170"/>
      <c r="AK115" s="170"/>
      <c r="AL115" s="170"/>
      <c r="AM115" s="170"/>
      <c r="AN115" s="170"/>
      <c r="AO115" s="170"/>
      <c r="AP115" s="170"/>
      <c r="AQ115" s="170"/>
      <c r="AR115" s="168"/>
    </row>
    <row r="116" spans="1:44" ht="12">
      <c r="A116" s="166">
        <v>114</v>
      </c>
      <c r="B116" s="170"/>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c r="AG116" s="170"/>
      <c r="AH116" s="170"/>
      <c r="AI116" s="170"/>
      <c r="AJ116" s="170"/>
      <c r="AK116" s="170"/>
      <c r="AL116" s="170"/>
      <c r="AM116" s="170"/>
      <c r="AN116" s="170"/>
      <c r="AO116" s="170"/>
      <c r="AP116" s="170"/>
      <c r="AQ116" s="170"/>
      <c r="AR116" s="168"/>
    </row>
    <row r="117" spans="1:44" ht="12">
      <c r="A117" s="166">
        <v>115</v>
      </c>
      <c r="B117" s="170"/>
      <c r="C117" s="170"/>
      <c r="D117" s="170"/>
      <c r="E117" s="170"/>
      <c r="F117" s="170"/>
      <c r="G117" s="170"/>
      <c r="H117" s="170"/>
      <c r="I117" s="170"/>
      <c r="J117" s="173" t="s">
        <v>476</v>
      </c>
      <c r="K117" s="215">
        <v>3</v>
      </c>
      <c r="L117" s="215"/>
      <c r="M117" s="170" t="s">
        <v>477</v>
      </c>
      <c r="N117" s="170" t="s">
        <v>404</v>
      </c>
      <c r="O117" s="170"/>
      <c r="P117" s="170"/>
      <c r="Q117" s="170"/>
      <c r="R117" s="170"/>
      <c r="S117" s="170"/>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170"/>
      <c r="AO117" s="170"/>
      <c r="AP117" s="170"/>
      <c r="AQ117" s="170"/>
      <c r="AR117" s="168"/>
    </row>
    <row r="118" spans="1:44" ht="12">
      <c r="A118" s="166">
        <v>116</v>
      </c>
      <c r="B118" s="170"/>
      <c r="C118" s="170"/>
      <c r="D118" s="170"/>
      <c r="E118" s="170"/>
      <c r="F118" s="170"/>
      <c r="G118" s="170"/>
      <c r="H118" s="170"/>
      <c r="I118" s="170"/>
      <c r="J118" s="170"/>
      <c r="K118" s="170"/>
      <c r="L118" s="170"/>
      <c r="M118" s="170"/>
      <c r="N118" s="170"/>
      <c r="O118" s="170" t="s">
        <v>448</v>
      </c>
      <c r="P118" s="170"/>
      <c r="Q118" s="170"/>
      <c r="R118" s="170"/>
      <c r="S118" s="170"/>
      <c r="T118" s="170"/>
      <c r="U118" s="170"/>
      <c r="V118" s="170"/>
      <c r="W118" s="170"/>
      <c r="X118" s="170"/>
      <c r="Y118" s="170"/>
      <c r="Z118" s="170"/>
      <c r="AA118" s="170"/>
      <c r="AB118" s="170" t="s">
        <v>449</v>
      </c>
      <c r="AC118" s="170"/>
      <c r="AD118" s="170"/>
      <c r="AE118" s="170"/>
      <c r="AF118" s="170"/>
      <c r="AG118" s="170"/>
      <c r="AH118" s="170"/>
      <c r="AI118" s="170"/>
      <c r="AJ118" s="170"/>
      <c r="AK118" s="170"/>
      <c r="AL118" s="170"/>
      <c r="AM118" s="170"/>
      <c r="AN118" s="170"/>
      <c r="AO118" s="170"/>
      <c r="AP118" s="170"/>
      <c r="AQ118" s="170"/>
      <c r="AR118" s="168"/>
    </row>
    <row r="119" spans="1:44" ht="12">
      <c r="A119" s="166">
        <v>117</v>
      </c>
      <c r="B119" s="170"/>
      <c r="C119" s="170"/>
      <c r="D119" s="170"/>
      <c r="E119" s="170"/>
      <c r="F119" s="170"/>
      <c r="G119" s="170"/>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c r="AH119" s="170"/>
      <c r="AI119" s="170"/>
      <c r="AJ119" s="170"/>
      <c r="AK119" s="170"/>
      <c r="AL119" s="170"/>
      <c r="AM119" s="170"/>
      <c r="AN119" s="170"/>
      <c r="AO119" s="170"/>
      <c r="AP119" s="170"/>
      <c r="AQ119" s="170"/>
      <c r="AR119" s="168"/>
    </row>
    <row r="120" spans="1:44" ht="12" customHeight="1">
      <c r="A120" s="166">
        <v>118</v>
      </c>
      <c r="B120" s="170"/>
      <c r="C120" s="170"/>
      <c r="D120" s="170"/>
      <c r="E120" s="170"/>
      <c r="F120" s="170"/>
      <c r="G120" s="170"/>
      <c r="H120" s="170"/>
      <c r="I120" s="170"/>
      <c r="J120" s="173" t="s">
        <v>475</v>
      </c>
      <c r="K120" s="215">
        <v>4</v>
      </c>
      <c r="L120" s="215"/>
      <c r="M120" s="170" t="s">
        <v>318</v>
      </c>
      <c r="N120" s="170" t="s">
        <v>342</v>
      </c>
      <c r="O120" s="170"/>
      <c r="P120" s="170"/>
      <c r="Q120" s="170"/>
      <c r="R120" s="170"/>
      <c r="S120" s="170"/>
      <c r="T120" s="170"/>
      <c r="U120" s="170"/>
      <c r="V120" s="170"/>
      <c r="W120" s="170"/>
      <c r="X120" s="170"/>
      <c r="Y120" s="170"/>
      <c r="Z120" s="170"/>
      <c r="AA120" s="170"/>
      <c r="AB120" s="170"/>
      <c r="AC120" s="170"/>
      <c r="AD120" s="170"/>
      <c r="AE120" s="170"/>
      <c r="AF120" s="170"/>
      <c r="AG120" s="170"/>
      <c r="AH120" s="170"/>
      <c r="AI120" s="170"/>
      <c r="AJ120" s="170"/>
      <c r="AK120" s="170"/>
      <c r="AL120" s="170"/>
      <c r="AM120" s="170"/>
      <c r="AN120" s="170"/>
      <c r="AO120" s="170"/>
      <c r="AP120" s="170"/>
      <c r="AQ120" s="170"/>
      <c r="AR120" s="168"/>
    </row>
    <row r="121" spans="1:44" ht="12">
      <c r="A121" s="166">
        <v>119</v>
      </c>
      <c r="B121" s="170"/>
      <c r="C121" s="170"/>
      <c r="D121" s="170"/>
      <c r="E121" s="170"/>
      <c r="F121" s="170"/>
      <c r="G121" s="170"/>
      <c r="H121" s="170"/>
      <c r="I121" s="170"/>
      <c r="J121" s="170"/>
      <c r="K121" s="170"/>
      <c r="L121" s="170"/>
      <c r="M121" s="170"/>
      <c r="N121" s="170"/>
      <c r="O121" s="170" t="s">
        <v>462</v>
      </c>
      <c r="P121" s="170"/>
      <c r="Q121" s="170"/>
      <c r="R121" s="170"/>
      <c r="S121" s="170"/>
      <c r="T121" s="170"/>
      <c r="U121" s="170"/>
      <c r="V121" s="170"/>
      <c r="W121" s="170"/>
      <c r="X121" s="170"/>
      <c r="Y121" s="170"/>
      <c r="Z121" s="170"/>
      <c r="AA121" s="170"/>
      <c r="AB121" s="170"/>
      <c r="AC121" s="170"/>
      <c r="AD121" s="170"/>
      <c r="AE121" s="170"/>
      <c r="AF121" s="170"/>
      <c r="AG121" s="170"/>
      <c r="AH121" s="170"/>
      <c r="AI121" s="170"/>
      <c r="AJ121" s="170"/>
      <c r="AK121" s="170"/>
      <c r="AL121" s="170"/>
      <c r="AM121" s="170"/>
      <c r="AN121" s="170"/>
      <c r="AO121" s="170"/>
      <c r="AP121" s="170"/>
      <c r="AQ121" s="170"/>
      <c r="AR121" s="168"/>
    </row>
    <row r="122" spans="1:44" ht="12">
      <c r="A122" s="166">
        <v>120</v>
      </c>
      <c r="B122" s="170"/>
      <c r="C122" s="170"/>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68"/>
    </row>
    <row r="123" spans="1:44" ht="12">
      <c r="A123" s="166">
        <v>121</v>
      </c>
      <c r="B123" s="215">
        <v>17</v>
      </c>
      <c r="C123" s="215"/>
      <c r="D123" s="216" t="s">
        <v>343</v>
      </c>
      <c r="E123" s="216"/>
      <c r="F123" s="216"/>
      <c r="G123" s="216"/>
      <c r="H123" s="216"/>
      <c r="I123" s="170"/>
      <c r="J123" s="217" t="s">
        <v>427</v>
      </c>
      <c r="K123" s="217"/>
      <c r="L123" s="217"/>
      <c r="M123" s="217"/>
      <c r="N123" s="217"/>
      <c r="O123" s="217"/>
      <c r="P123" s="217"/>
      <c r="Q123" s="217"/>
      <c r="R123" s="217"/>
      <c r="S123" s="217"/>
      <c r="T123" s="217"/>
      <c r="U123" s="217"/>
      <c r="V123" s="217"/>
      <c r="W123" s="217"/>
      <c r="X123" s="217"/>
      <c r="Y123" s="217"/>
      <c r="Z123" s="217"/>
      <c r="AA123" s="217"/>
      <c r="AB123" s="217"/>
      <c r="AC123" s="217"/>
      <c r="AD123" s="217"/>
      <c r="AE123" s="217"/>
      <c r="AF123" s="217"/>
      <c r="AG123" s="217"/>
      <c r="AH123" s="217"/>
      <c r="AI123" s="217"/>
      <c r="AJ123" s="217"/>
      <c r="AK123" s="217"/>
      <c r="AL123" s="217"/>
      <c r="AM123" s="217"/>
      <c r="AN123" s="217"/>
      <c r="AO123" s="217"/>
      <c r="AP123" s="217"/>
      <c r="AQ123" s="217"/>
      <c r="AR123" s="168"/>
    </row>
    <row r="124" spans="1:44" ht="15" customHeight="1">
      <c r="A124" s="166">
        <v>122</v>
      </c>
      <c r="B124" s="170"/>
      <c r="C124" s="170"/>
      <c r="D124" s="170"/>
      <c r="E124" s="170"/>
      <c r="F124" s="170"/>
      <c r="G124" s="170"/>
      <c r="H124" s="170"/>
      <c r="I124" s="170"/>
      <c r="J124" s="217"/>
      <c r="K124" s="217"/>
      <c r="L124" s="217"/>
      <c r="M124" s="217"/>
      <c r="N124" s="217"/>
      <c r="O124" s="217"/>
      <c r="P124" s="217"/>
      <c r="Q124" s="217"/>
      <c r="R124" s="217"/>
      <c r="S124" s="217"/>
      <c r="T124" s="217"/>
      <c r="U124" s="217"/>
      <c r="V124" s="217"/>
      <c r="W124" s="217"/>
      <c r="X124" s="217"/>
      <c r="Y124" s="217"/>
      <c r="Z124" s="217"/>
      <c r="AA124" s="217"/>
      <c r="AB124" s="217"/>
      <c r="AC124" s="217"/>
      <c r="AD124" s="217"/>
      <c r="AE124" s="217"/>
      <c r="AF124" s="217"/>
      <c r="AG124" s="217"/>
      <c r="AH124" s="217"/>
      <c r="AI124" s="217"/>
      <c r="AJ124" s="217"/>
      <c r="AK124" s="217"/>
      <c r="AL124" s="217"/>
      <c r="AM124" s="217"/>
      <c r="AN124" s="217"/>
      <c r="AO124" s="217"/>
      <c r="AP124" s="217"/>
      <c r="AQ124" s="217"/>
      <c r="AR124" s="168"/>
    </row>
    <row r="125" spans="1:44" ht="15" customHeight="1">
      <c r="A125" s="166">
        <v>123</v>
      </c>
      <c r="B125" s="170"/>
      <c r="C125" s="170"/>
      <c r="D125" s="170"/>
      <c r="E125" s="170"/>
      <c r="F125" s="170"/>
      <c r="G125" s="170"/>
      <c r="H125" s="170"/>
      <c r="I125" s="170"/>
      <c r="J125" s="218" t="s">
        <v>466</v>
      </c>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8"/>
      <c r="AK125" s="218"/>
      <c r="AL125" s="218"/>
      <c r="AM125" s="218"/>
      <c r="AN125" s="218"/>
      <c r="AO125" s="218"/>
      <c r="AP125" s="218"/>
      <c r="AQ125" s="174"/>
      <c r="AR125" s="168"/>
    </row>
    <row r="126" spans="1:44" ht="19.5" customHeight="1">
      <c r="A126" s="166">
        <v>124</v>
      </c>
      <c r="B126" s="170"/>
      <c r="C126" s="170"/>
      <c r="D126" s="170"/>
      <c r="E126" s="170"/>
      <c r="F126" s="170"/>
      <c r="G126" s="170"/>
      <c r="H126" s="170"/>
      <c r="I126" s="170"/>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174"/>
      <c r="AR126" s="168"/>
    </row>
    <row r="127" spans="1:44" ht="19.5" customHeight="1">
      <c r="A127" s="166">
        <v>125</v>
      </c>
      <c r="B127" s="170"/>
      <c r="C127" s="170"/>
      <c r="D127" s="170"/>
      <c r="E127" s="170"/>
      <c r="F127" s="170"/>
      <c r="G127" s="170"/>
      <c r="H127" s="170"/>
      <c r="I127" s="170"/>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68"/>
    </row>
    <row r="128" spans="1:44" ht="7.5" customHeight="1">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c r="AG128" s="166"/>
      <c r="AH128" s="166"/>
      <c r="AI128" s="166"/>
      <c r="AJ128" s="166"/>
      <c r="AK128" s="166"/>
      <c r="AL128" s="166"/>
      <c r="AM128" s="166"/>
      <c r="AN128" s="166"/>
      <c r="AO128" s="166"/>
      <c r="AP128" s="166"/>
      <c r="AQ128" s="166"/>
      <c r="AR128" s="168"/>
    </row>
    <row r="129" spans="1:44" ht="12">
      <c r="A129" s="166"/>
      <c r="AR129" s="166"/>
    </row>
  </sheetData>
  <sheetProtection/>
  <mergeCells count="81">
    <mergeCell ref="L107:AF107"/>
    <mergeCell ref="K48:L48"/>
    <mergeCell ref="K34:L34"/>
    <mergeCell ref="N34:AP35"/>
    <mergeCell ref="K36:L36"/>
    <mergeCell ref="N36:AP37"/>
    <mergeCell ref="K38:L38"/>
    <mergeCell ref="N38:AP39"/>
    <mergeCell ref="D14:H14"/>
    <mergeCell ref="D20:H20"/>
    <mergeCell ref="B27:C27"/>
    <mergeCell ref="D27:H27"/>
    <mergeCell ref="B20:C20"/>
    <mergeCell ref="B16:C16"/>
    <mergeCell ref="D16:H16"/>
    <mergeCell ref="N32:AP33"/>
    <mergeCell ref="B2:AQ4"/>
    <mergeCell ref="B5:AQ7"/>
    <mergeCell ref="B9:C9"/>
    <mergeCell ref="D9:H9"/>
    <mergeCell ref="B10:C10"/>
    <mergeCell ref="D10:H10"/>
    <mergeCell ref="B12:C12"/>
    <mergeCell ref="D12:H12"/>
    <mergeCell ref="B14:C14"/>
    <mergeCell ref="B22:C22"/>
    <mergeCell ref="D22:H22"/>
    <mergeCell ref="B31:C31"/>
    <mergeCell ref="D31:H31"/>
    <mergeCell ref="K31:L31"/>
    <mergeCell ref="N40:AP41"/>
    <mergeCell ref="K40:L40"/>
    <mergeCell ref="B29:C29"/>
    <mergeCell ref="D29:H29"/>
    <mergeCell ref="K32:L32"/>
    <mergeCell ref="K42:L42"/>
    <mergeCell ref="N45:AP46"/>
    <mergeCell ref="K47:L47"/>
    <mergeCell ref="N48:AP49"/>
    <mergeCell ref="K50:L50"/>
    <mergeCell ref="N50:AP52"/>
    <mergeCell ref="N43:AP44"/>
    <mergeCell ref="K45:L45"/>
    <mergeCell ref="K53:L53"/>
    <mergeCell ref="N53:AP54"/>
    <mergeCell ref="O64:V64"/>
    <mergeCell ref="B66:C66"/>
    <mergeCell ref="D66:H66"/>
    <mergeCell ref="J66:AP67"/>
    <mergeCell ref="B64:C64"/>
    <mergeCell ref="D64:H64"/>
    <mergeCell ref="B62:C62"/>
    <mergeCell ref="D62:H62"/>
    <mergeCell ref="K69:X69"/>
    <mergeCell ref="Y69:AP69"/>
    <mergeCell ref="K73:X73"/>
    <mergeCell ref="Y73:AP73"/>
    <mergeCell ref="K82:AO82"/>
    <mergeCell ref="K87:AQ90"/>
    <mergeCell ref="B93:C93"/>
    <mergeCell ref="D93:H93"/>
    <mergeCell ref="J93:AP94"/>
    <mergeCell ref="B96:C96"/>
    <mergeCell ref="D96:H96"/>
    <mergeCell ref="J96:AP97"/>
    <mergeCell ref="B99:C99"/>
    <mergeCell ref="D99:H99"/>
    <mergeCell ref="J99:AP99"/>
    <mergeCell ref="J100:AP101"/>
    <mergeCell ref="L103:AP103"/>
    <mergeCell ref="L104:AQ104"/>
    <mergeCell ref="B123:C123"/>
    <mergeCell ref="D123:H123"/>
    <mergeCell ref="J123:AQ124"/>
    <mergeCell ref="J125:AP126"/>
    <mergeCell ref="B109:C109"/>
    <mergeCell ref="D109:H109"/>
    <mergeCell ref="K109:L109"/>
    <mergeCell ref="K112:L112"/>
    <mergeCell ref="K117:L117"/>
    <mergeCell ref="K120:L120"/>
  </mergeCells>
  <hyperlinks>
    <hyperlink ref="K69" r:id="rId1" display="http://iwate.japanbasketball.jp/"/>
    <hyperlink ref="K73" r:id="rId2" display="ptf21-sakaki-f@iwate-ed.jp"/>
  </hyperlinks>
  <printOptions horizontalCentered="1"/>
  <pageMargins left="0" right="0" top="0.7874015748031497" bottom="0" header="0" footer="0.1968503937007874"/>
  <pageSetup horizontalDpi="600" verticalDpi="600" orientation="portrait" paperSize="9" scale="96" r:id="rId4"/>
  <rowBreaks count="1" manualBreakCount="1">
    <brk id="61" min="1" max="42" man="1"/>
  </rowBreaks>
  <drawing r:id="rId3"/>
</worksheet>
</file>

<file path=xl/worksheets/sheet2.xml><?xml version="1.0" encoding="utf-8"?>
<worksheet xmlns="http://schemas.openxmlformats.org/spreadsheetml/2006/main" xmlns:r="http://schemas.openxmlformats.org/officeDocument/2006/relationships">
  <sheetPr codeName="Sheet1">
    <tabColor indexed="43"/>
  </sheetPr>
  <dimension ref="A1:L49"/>
  <sheetViews>
    <sheetView zoomScalePageLayoutView="0" workbookViewId="0" topLeftCell="A1">
      <selection activeCell="B30" sqref="B30"/>
    </sheetView>
  </sheetViews>
  <sheetFormatPr defaultColWidth="9.00390625" defaultRowHeight="14.25" customHeight="1"/>
  <cols>
    <col min="1" max="1" width="2.25390625" style="0" customWidth="1"/>
    <col min="2" max="11" width="9.00390625" style="0" customWidth="1"/>
    <col min="12" max="12" width="2.25390625" style="0" customWidth="1"/>
  </cols>
  <sheetData>
    <row r="1" spans="1:12" ht="14.25" customHeight="1">
      <c r="A1" s="164"/>
      <c r="B1" s="164"/>
      <c r="C1" s="164"/>
      <c r="D1" s="164"/>
      <c r="E1" s="164"/>
      <c r="F1" s="164"/>
      <c r="G1" s="164"/>
      <c r="H1" s="164"/>
      <c r="I1" s="164"/>
      <c r="J1" s="164"/>
      <c r="K1" s="164"/>
      <c r="L1" s="164"/>
    </row>
    <row r="2" spans="1:12" ht="14.25" customHeight="1">
      <c r="A2" s="164"/>
      <c r="B2" s="236" t="str">
        <f>+'開催要項'!B2&amp;"　参加申込書の流れ"</f>
        <v>第７３回東北高等学校男女バスケットボール選手権大会
兼第５４回ＮＨＫ杯大会　参加申込書の流れ</v>
      </c>
      <c r="C2" s="236"/>
      <c r="D2" s="236"/>
      <c r="E2" s="236"/>
      <c r="F2" s="236"/>
      <c r="G2" s="236"/>
      <c r="H2" s="236"/>
      <c r="I2" s="236"/>
      <c r="J2" s="236"/>
      <c r="K2" s="236"/>
      <c r="L2" s="164"/>
    </row>
    <row r="3" spans="1:12" ht="14.25" customHeight="1">
      <c r="A3" s="164"/>
      <c r="B3" s="236"/>
      <c r="C3" s="236"/>
      <c r="D3" s="236"/>
      <c r="E3" s="236"/>
      <c r="F3" s="236"/>
      <c r="G3" s="236"/>
      <c r="H3" s="236"/>
      <c r="I3" s="236"/>
      <c r="J3" s="236"/>
      <c r="K3" s="236"/>
      <c r="L3" s="164"/>
    </row>
    <row r="4" spans="1:12" ht="14.25" customHeight="1">
      <c r="A4" s="164"/>
      <c r="B4" t="s">
        <v>233</v>
      </c>
      <c r="L4" s="164"/>
    </row>
    <row r="5" spans="1:12" ht="14.25" customHeight="1">
      <c r="A5" s="164"/>
      <c r="B5" t="s">
        <v>345</v>
      </c>
      <c r="C5" t="s">
        <v>252</v>
      </c>
      <c r="L5" s="164"/>
    </row>
    <row r="6" spans="1:12" ht="14.25" customHeight="1">
      <c r="A6" s="164"/>
      <c r="B6" t="s">
        <v>346</v>
      </c>
      <c r="C6" t="s">
        <v>231</v>
      </c>
      <c r="L6" s="164"/>
    </row>
    <row r="7" spans="1:12" ht="14.25" customHeight="1">
      <c r="A7" s="164"/>
      <c r="B7" t="s">
        <v>347</v>
      </c>
      <c r="C7" t="s">
        <v>250</v>
      </c>
      <c r="L7" s="164"/>
    </row>
    <row r="8" spans="1:12" ht="14.25" customHeight="1">
      <c r="A8" s="164"/>
      <c r="B8" t="s">
        <v>348</v>
      </c>
      <c r="C8" t="s">
        <v>249</v>
      </c>
      <c r="L8" s="164"/>
    </row>
    <row r="9" spans="1:12" ht="14.25" customHeight="1">
      <c r="A9" s="164"/>
      <c r="B9" t="s">
        <v>349</v>
      </c>
      <c r="C9" t="s">
        <v>248</v>
      </c>
      <c r="L9" s="164"/>
    </row>
    <row r="10" spans="1:12" ht="14.25" customHeight="1">
      <c r="A10" s="164"/>
      <c r="B10" t="s">
        <v>350</v>
      </c>
      <c r="C10" t="s">
        <v>232</v>
      </c>
      <c r="L10" s="164"/>
    </row>
    <row r="11" spans="1:12" ht="14.25" customHeight="1">
      <c r="A11" s="164"/>
      <c r="B11" t="s">
        <v>351</v>
      </c>
      <c r="C11" t="s">
        <v>251</v>
      </c>
      <c r="L11" s="164"/>
    </row>
    <row r="12" spans="1:12" ht="14.25" customHeight="1">
      <c r="A12" s="164"/>
      <c r="L12" s="164"/>
    </row>
    <row r="13" spans="1:12" ht="14.25" customHeight="1">
      <c r="A13" s="164"/>
      <c r="L13" s="164"/>
    </row>
    <row r="14" spans="1:12" ht="14.25" customHeight="1">
      <c r="A14" s="164"/>
      <c r="B14" t="s">
        <v>253</v>
      </c>
      <c r="L14" s="164"/>
    </row>
    <row r="15" spans="1:12" ht="14.25" customHeight="1">
      <c r="A15" s="164"/>
      <c r="B15" t="s">
        <v>254</v>
      </c>
      <c r="L15" s="164"/>
    </row>
    <row r="16" spans="1:12" ht="14.25" customHeight="1">
      <c r="A16" s="164"/>
      <c r="B16" t="s">
        <v>255</v>
      </c>
      <c r="L16" s="164"/>
    </row>
    <row r="17" spans="1:12" ht="14.25" customHeight="1">
      <c r="A17" s="164"/>
      <c r="B17" t="s">
        <v>353</v>
      </c>
      <c r="L17" s="164"/>
    </row>
    <row r="18" spans="1:12" ht="14.25" customHeight="1">
      <c r="A18" s="164"/>
      <c r="B18" t="s">
        <v>344</v>
      </c>
      <c r="L18" s="164"/>
    </row>
    <row r="19" spans="1:12" ht="14.25" customHeight="1">
      <c r="A19" s="164"/>
      <c r="B19" t="s">
        <v>273</v>
      </c>
      <c r="L19" s="164"/>
    </row>
    <row r="20" spans="1:12" ht="14.25" customHeight="1">
      <c r="A20" s="164"/>
      <c r="B20" t="s">
        <v>258</v>
      </c>
      <c r="L20" s="164"/>
    </row>
    <row r="21" spans="1:12" ht="14.25" customHeight="1">
      <c r="A21" s="164"/>
      <c r="B21" t="s">
        <v>360</v>
      </c>
      <c r="L21" s="164"/>
    </row>
    <row r="22" spans="1:12" ht="14.25" customHeight="1">
      <c r="A22" s="164"/>
      <c r="B22" t="s">
        <v>361</v>
      </c>
      <c r="L22" s="164"/>
    </row>
    <row r="23" spans="1:12" ht="14.25" customHeight="1">
      <c r="A23" s="164"/>
      <c r="B23" t="s">
        <v>274</v>
      </c>
      <c r="L23" s="164"/>
    </row>
    <row r="24" spans="1:12" ht="14.25" customHeight="1">
      <c r="A24" s="164"/>
      <c r="B24" t="s">
        <v>423</v>
      </c>
      <c r="L24" s="164"/>
    </row>
    <row r="25" spans="1:12" ht="14.25" customHeight="1">
      <c r="A25" s="164"/>
      <c r="B25" t="s">
        <v>352</v>
      </c>
      <c r="L25" s="164"/>
    </row>
    <row r="26" spans="1:12" ht="14.25" customHeight="1">
      <c r="A26" s="164"/>
      <c r="L26" s="164"/>
    </row>
    <row r="27" spans="1:12" ht="14.25" customHeight="1">
      <c r="A27" s="164"/>
      <c r="L27" s="164"/>
    </row>
    <row r="28" spans="1:12" ht="14.25" customHeight="1">
      <c r="A28" s="164"/>
      <c r="L28" s="164"/>
    </row>
    <row r="29" spans="1:12" ht="14.25" customHeight="1">
      <c r="A29" s="164"/>
      <c r="L29" s="164"/>
    </row>
    <row r="30" spans="1:12" ht="14.25" customHeight="1">
      <c r="A30" s="164"/>
      <c r="L30" s="164"/>
    </row>
    <row r="31" spans="1:12" ht="14.25" customHeight="1" thickBot="1">
      <c r="A31" s="164"/>
      <c r="L31" s="164"/>
    </row>
    <row r="32" spans="1:12" ht="14.25" customHeight="1" thickTop="1">
      <c r="A32" s="164"/>
      <c r="C32" s="230" t="s">
        <v>272</v>
      </c>
      <c r="D32" s="231"/>
      <c r="E32" s="232"/>
      <c r="L32" s="164"/>
    </row>
    <row r="33" spans="1:12" ht="14.25" customHeight="1" thickBot="1">
      <c r="A33" s="164"/>
      <c r="C33" s="233"/>
      <c r="D33" s="234"/>
      <c r="E33" s="235"/>
      <c r="L33" s="164"/>
    </row>
    <row r="34" spans="1:12" ht="14.25" customHeight="1" thickTop="1">
      <c r="A34" s="164"/>
      <c r="L34" s="164"/>
    </row>
    <row r="35" spans="1:12" ht="14.25" customHeight="1">
      <c r="A35" s="164"/>
      <c r="L35" s="164"/>
    </row>
    <row r="36" spans="1:12" ht="14.25" customHeight="1">
      <c r="A36" s="164"/>
      <c r="L36" s="164"/>
    </row>
    <row r="37" spans="1:12" ht="14.25" customHeight="1">
      <c r="A37" s="164"/>
      <c r="L37" s="164"/>
    </row>
    <row r="38" spans="1:12" ht="14.25" customHeight="1">
      <c r="A38" s="164"/>
      <c r="L38" s="164"/>
    </row>
    <row r="39" spans="1:12" ht="14.25" customHeight="1">
      <c r="A39" s="164"/>
      <c r="L39" s="164"/>
    </row>
    <row r="40" spans="1:12" ht="14.25" customHeight="1">
      <c r="A40" s="164"/>
      <c r="L40" s="164"/>
    </row>
    <row r="41" spans="1:12" ht="14.25" customHeight="1">
      <c r="A41" s="164"/>
      <c r="L41" s="164"/>
    </row>
    <row r="42" spans="1:12" ht="14.25" customHeight="1">
      <c r="A42" s="164"/>
      <c r="L42" s="164"/>
    </row>
    <row r="43" spans="1:12" ht="14.25" customHeight="1">
      <c r="A43" s="164"/>
      <c r="L43" s="164"/>
    </row>
    <row r="44" spans="1:12" ht="14.25" customHeight="1">
      <c r="A44" s="164"/>
      <c r="G44" s="158" t="s">
        <v>276</v>
      </c>
      <c r="L44" s="164"/>
    </row>
    <row r="45" spans="1:12" ht="14.25" customHeight="1">
      <c r="A45" s="164"/>
      <c r="G45" s="158" t="s">
        <v>277</v>
      </c>
      <c r="L45" s="164"/>
    </row>
    <row r="46" spans="1:12" ht="14.25" customHeight="1">
      <c r="A46" s="164"/>
      <c r="G46" s="158" t="s">
        <v>278</v>
      </c>
      <c r="L46" s="164"/>
    </row>
    <row r="47" spans="1:12" ht="14.25" customHeight="1">
      <c r="A47" s="164"/>
      <c r="L47" s="164"/>
    </row>
    <row r="48" spans="1:12" ht="14.25" customHeight="1">
      <c r="A48" s="164"/>
      <c r="L48" s="164"/>
    </row>
    <row r="49" spans="1:12" ht="14.25" customHeight="1">
      <c r="A49" s="164"/>
      <c r="B49" s="164"/>
      <c r="C49" s="164"/>
      <c r="D49" s="164"/>
      <c r="E49" s="164"/>
      <c r="F49" s="164"/>
      <c r="G49" s="164"/>
      <c r="H49" s="164"/>
      <c r="I49" s="164"/>
      <c r="J49" s="164"/>
      <c r="K49" s="164"/>
      <c r="L49" s="164"/>
    </row>
  </sheetData>
  <sheetProtection/>
  <mergeCells count="2">
    <mergeCell ref="C32:E33"/>
    <mergeCell ref="B2:K3"/>
  </mergeCells>
  <printOptions/>
  <pageMargins left="0.5905511811023623" right="0.5905511811023623" top="0.7874015748031497" bottom="0.7874015748031497" header="0.5118110236220472" footer="0.5118110236220472"/>
  <pageSetup horizontalDpi="360" verticalDpi="36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tabColor indexed="56"/>
  </sheetPr>
  <dimension ref="A1:AN885"/>
  <sheetViews>
    <sheetView zoomScalePageLayoutView="0" workbookViewId="0" topLeftCell="A1">
      <selection activeCell="R2" sqref="R2"/>
    </sheetView>
  </sheetViews>
  <sheetFormatPr defaultColWidth="9.00390625" defaultRowHeight="13.5"/>
  <cols>
    <col min="1" max="1" width="10.50390625" style="0" customWidth="1"/>
    <col min="2" max="2" width="14.125" style="0" customWidth="1"/>
    <col min="3" max="14" width="1.625" style="0" customWidth="1"/>
    <col min="18" max="18" width="10.625" style="0" customWidth="1"/>
    <col min="19" max="19" width="3.625" style="194" bestFit="1" customWidth="1"/>
  </cols>
  <sheetData>
    <row r="1" spans="1:19" s="27" customFormat="1" ht="21" customHeight="1">
      <c r="A1" s="237" t="s">
        <v>207</v>
      </c>
      <c r="B1" s="237"/>
      <c r="C1" s="237"/>
      <c r="D1" s="237"/>
      <c r="E1" s="237"/>
      <c r="F1" s="237"/>
      <c r="G1" s="237"/>
      <c r="H1" s="237"/>
      <c r="I1" s="237"/>
      <c r="J1" s="237"/>
      <c r="K1" s="237"/>
      <c r="L1" s="237"/>
      <c r="M1" s="237"/>
      <c r="N1" s="237"/>
      <c r="O1" s="237"/>
      <c r="P1" s="237"/>
      <c r="Q1" s="237"/>
      <c r="R1" s="237"/>
      <c r="S1" s="189"/>
    </row>
    <row r="2" spans="1:21" s="27" customFormat="1" ht="14.25" thickBot="1">
      <c r="A2" s="27" t="s">
        <v>128</v>
      </c>
      <c r="S2" s="189" t="s">
        <v>157</v>
      </c>
      <c r="T2" s="68"/>
      <c r="U2" s="27" t="s">
        <v>90</v>
      </c>
    </row>
    <row r="3" spans="2:20" s="27" customFormat="1" ht="14.25" thickBot="1">
      <c r="B3" s="69" t="s">
        <v>127</v>
      </c>
      <c r="C3" s="240" t="s">
        <v>49</v>
      </c>
      <c r="D3" s="240"/>
      <c r="E3" s="238" t="s">
        <v>80</v>
      </c>
      <c r="F3" s="238"/>
      <c r="G3" s="240" t="s">
        <v>49</v>
      </c>
      <c r="H3" s="240"/>
      <c r="I3" s="238" t="s">
        <v>92</v>
      </c>
      <c r="J3" s="238"/>
      <c r="K3" s="240" t="s">
        <v>49</v>
      </c>
      <c r="L3" s="240"/>
      <c r="M3" s="238" t="s">
        <v>93</v>
      </c>
      <c r="N3" s="239"/>
      <c r="S3" s="189"/>
      <c r="T3" s="50"/>
    </row>
    <row r="4" spans="1:21" s="27" customFormat="1" ht="14.25" thickBot="1">
      <c r="A4" s="27" t="s">
        <v>44</v>
      </c>
      <c r="S4" s="189"/>
      <c r="T4" s="11" t="s">
        <v>49</v>
      </c>
      <c r="U4" s="27" t="s">
        <v>131</v>
      </c>
    </row>
    <row r="5" spans="1:32" s="27" customFormat="1" ht="13.5">
      <c r="A5" s="289" t="s">
        <v>48</v>
      </c>
      <c r="B5" s="270"/>
      <c r="C5" s="269" t="s">
        <v>63</v>
      </c>
      <c r="D5" s="252"/>
      <c r="E5" s="252"/>
      <c r="F5" s="252"/>
      <c r="G5" s="252"/>
      <c r="H5" s="270"/>
      <c r="I5" s="259" t="s">
        <v>49</v>
      </c>
      <c r="J5" s="260"/>
      <c r="K5" s="260"/>
      <c r="L5" s="260"/>
      <c r="M5" s="260"/>
      <c r="N5" s="261"/>
      <c r="O5" s="70" t="s">
        <v>64</v>
      </c>
      <c r="P5" s="142" t="s">
        <v>49</v>
      </c>
      <c r="Q5" s="70" t="s">
        <v>65</v>
      </c>
      <c r="R5" s="143" t="s">
        <v>49</v>
      </c>
      <c r="S5" s="189"/>
      <c r="AD5" s="27" t="s">
        <v>49</v>
      </c>
      <c r="AE5" s="27" t="s">
        <v>49</v>
      </c>
      <c r="AF5" s="27" t="s">
        <v>49</v>
      </c>
    </row>
    <row r="6" spans="1:32" s="27" customFormat="1" ht="13.5">
      <c r="A6" s="71" t="s">
        <v>256</v>
      </c>
      <c r="B6" s="72"/>
      <c r="C6" s="329"/>
      <c r="D6" s="330"/>
      <c r="E6" s="330"/>
      <c r="F6" s="330"/>
      <c r="G6" s="330"/>
      <c r="H6" s="330"/>
      <c r="I6" s="330"/>
      <c r="J6" s="330"/>
      <c r="K6" s="330"/>
      <c r="L6" s="330"/>
      <c r="M6" s="330"/>
      <c r="N6" s="330"/>
      <c r="O6" s="330"/>
      <c r="P6" s="272" t="s">
        <v>297</v>
      </c>
      <c r="Q6" s="272"/>
      <c r="R6" s="273"/>
      <c r="S6" s="189"/>
      <c r="AD6" s="27" t="s">
        <v>50</v>
      </c>
      <c r="AE6" s="27" t="s">
        <v>0</v>
      </c>
      <c r="AF6" s="27" t="s">
        <v>52</v>
      </c>
    </row>
    <row r="7" spans="1:32" s="27" customFormat="1" ht="14.25" thickBot="1">
      <c r="A7" s="71" t="s">
        <v>257</v>
      </c>
      <c r="B7" s="72"/>
      <c r="C7" s="262"/>
      <c r="D7" s="263"/>
      <c r="E7" s="263"/>
      <c r="F7" s="263"/>
      <c r="G7" s="263"/>
      <c r="H7" s="263"/>
      <c r="I7" s="263"/>
      <c r="J7" s="263"/>
      <c r="K7" s="263"/>
      <c r="L7" s="263"/>
      <c r="M7" s="263"/>
      <c r="N7" s="263"/>
      <c r="O7" s="263"/>
      <c r="P7" s="263"/>
      <c r="Q7" s="263"/>
      <c r="R7" s="264"/>
      <c r="S7" s="189"/>
      <c r="AD7" s="27" t="s">
        <v>51</v>
      </c>
      <c r="AE7" s="27" t="s">
        <v>1</v>
      </c>
      <c r="AF7" s="27" t="s">
        <v>53</v>
      </c>
    </row>
    <row r="8" spans="1:32" s="27" customFormat="1" ht="14.25" thickBot="1">
      <c r="A8" s="71" t="s">
        <v>27</v>
      </c>
      <c r="B8" s="72"/>
      <c r="C8" s="271"/>
      <c r="D8" s="267"/>
      <c r="E8" s="267"/>
      <c r="F8" s="267"/>
      <c r="G8" s="267"/>
      <c r="H8" s="267"/>
      <c r="I8" s="267"/>
      <c r="J8" s="268"/>
      <c r="K8" s="266"/>
      <c r="L8" s="265"/>
      <c r="M8" s="265"/>
      <c r="N8" s="265"/>
      <c r="O8" s="8"/>
      <c r="P8" s="8"/>
      <c r="Q8" s="8"/>
      <c r="R8" s="8"/>
      <c r="S8" s="189" t="s">
        <v>208</v>
      </c>
      <c r="T8" s="27" t="s">
        <v>28</v>
      </c>
      <c r="AE8" s="27" t="s">
        <v>2</v>
      </c>
      <c r="AF8" s="27" t="s">
        <v>354</v>
      </c>
    </row>
    <row r="9" spans="1:32" s="27" customFormat="1" ht="14.25" thickBot="1">
      <c r="A9" s="71" t="s">
        <v>378</v>
      </c>
      <c r="B9" s="72"/>
      <c r="C9" s="331"/>
      <c r="D9" s="332"/>
      <c r="E9" s="332"/>
      <c r="F9" s="332"/>
      <c r="G9" s="332"/>
      <c r="H9" s="332"/>
      <c r="I9" s="332"/>
      <c r="J9" s="332"/>
      <c r="K9" s="253"/>
      <c r="L9" s="253"/>
      <c r="M9" s="333"/>
      <c r="N9" s="205"/>
      <c r="O9" s="73"/>
      <c r="P9" s="74"/>
      <c r="Q9" s="75"/>
      <c r="R9" s="73"/>
      <c r="S9" s="189"/>
      <c r="AE9" s="27" t="s">
        <v>3</v>
      </c>
      <c r="AF9" s="27" t="s">
        <v>355</v>
      </c>
    </row>
    <row r="10" spans="1:32" s="27" customFormat="1" ht="14.25" thickBot="1">
      <c r="A10" s="76" t="s">
        <v>133</v>
      </c>
      <c r="B10" s="77"/>
      <c r="C10" s="280" t="s">
        <v>134</v>
      </c>
      <c r="D10" s="281"/>
      <c r="E10" s="282"/>
      <c r="F10" s="286"/>
      <c r="G10" s="287"/>
      <c r="H10" s="287"/>
      <c r="I10" s="287"/>
      <c r="J10" s="287"/>
      <c r="K10" s="288"/>
      <c r="L10" s="283" t="s">
        <v>135</v>
      </c>
      <c r="M10" s="284"/>
      <c r="N10" s="285"/>
      <c r="O10" s="148"/>
      <c r="P10" s="74"/>
      <c r="Q10" s="75"/>
      <c r="R10" s="73"/>
      <c r="S10" s="189"/>
      <c r="AE10" s="27" t="s">
        <v>4</v>
      </c>
      <c r="AF10" s="165" t="s">
        <v>362</v>
      </c>
    </row>
    <row r="11" spans="1:31" s="27" customFormat="1" ht="14.25" thickBot="1">
      <c r="A11" s="290" t="s">
        <v>66</v>
      </c>
      <c r="B11" s="291"/>
      <c r="C11" s="277"/>
      <c r="D11" s="278"/>
      <c r="E11" s="278"/>
      <c r="F11" s="278"/>
      <c r="G11" s="278"/>
      <c r="H11" s="278"/>
      <c r="I11" s="279"/>
      <c r="J11" s="15"/>
      <c r="K11" s="16"/>
      <c r="L11" s="16"/>
      <c r="M11" s="78"/>
      <c r="N11" s="31"/>
      <c r="O11" s="79"/>
      <c r="P11" s="80"/>
      <c r="Q11" s="80"/>
      <c r="R11" s="80"/>
      <c r="S11" s="190" t="s">
        <v>218</v>
      </c>
      <c r="T11" s="27" t="s">
        <v>226</v>
      </c>
      <c r="AE11" s="27" t="s">
        <v>5</v>
      </c>
    </row>
    <row r="12" spans="1:20" s="27" customFormat="1" ht="13.5">
      <c r="A12" s="290" t="s">
        <v>67</v>
      </c>
      <c r="B12" s="291"/>
      <c r="C12" s="255"/>
      <c r="D12" s="246"/>
      <c r="E12" s="246"/>
      <c r="F12" s="246"/>
      <c r="G12" s="246"/>
      <c r="H12" s="246"/>
      <c r="I12" s="246"/>
      <c r="J12" s="248"/>
      <c r="K12" s="248"/>
      <c r="L12" s="248"/>
      <c r="M12" s="248"/>
      <c r="N12" s="248"/>
      <c r="O12" s="248"/>
      <c r="P12" s="248"/>
      <c r="Q12" s="248"/>
      <c r="R12" s="274"/>
      <c r="S12" s="189"/>
      <c r="T12" s="27" t="s">
        <v>223</v>
      </c>
    </row>
    <row r="13" spans="1:20" s="27" customFormat="1" ht="14.25" thickBot="1">
      <c r="A13" s="290" t="s">
        <v>68</v>
      </c>
      <c r="B13" s="291"/>
      <c r="C13" s="255"/>
      <c r="D13" s="246"/>
      <c r="E13" s="246"/>
      <c r="F13" s="246"/>
      <c r="G13" s="246"/>
      <c r="H13" s="246"/>
      <c r="I13" s="246"/>
      <c r="J13" s="246"/>
      <c r="K13" s="246"/>
      <c r="L13" s="246"/>
      <c r="M13" s="246"/>
      <c r="N13" s="275"/>
      <c r="O13" s="275"/>
      <c r="P13" s="275"/>
      <c r="Q13" s="275"/>
      <c r="R13" s="276"/>
      <c r="S13" s="189"/>
      <c r="T13" s="27" t="s">
        <v>224</v>
      </c>
    </row>
    <row r="14" spans="1:20" s="27" customFormat="1" ht="13.5">
      <c r="A14" s="290" t="s">
        <v>69</v>
      </c>
      <c r="B14" s="291"/>
      <c r="C14" s="304"/>
      <c r="D14" s="305"/>
      <c r="E14" s="305"/>
      <c r="F14" s="305"/>
      <c r="G14" s="305"/>
      <c r="H14" s="305"/>
      <c r="I14" s="305"/>
      <c r="J14" s="305"/>
      <c r="K14" s="305"/>
      <c r="L14" s="305"/>
      <c r="M14" s="306"/>
      <c r="N14" s="17"/>
      <c r="O14" s="18"/>
      <c r="P14" s="81"/>
      <c r="Q14" s="81"/>
      <c r="R14" s="82"/>
      <c r="S14" s="189"/>
      <c r="T14" s="27" t="s">
        <v>225</v>
      </c>
    </row>
    <row r="15" spans="1:19" s="27" customFormat="1" ht="14.25" thickBot="1">
      <c r="A15" s="292" t="s">
        <v>70</v>
      </c>
      <c r="B15" s="293"/>
      <c r="C15" s="296"/>
      <c r="D15" s="297"/>
      <c r="E15" s="297"/>
      <c r="F15" s="297"/>
      <c r="G15" s="297"/>
      <c r="H15" s="297"/>
      <c r="I15" s="297"/>
      <c r="J15" s="297"/>
      <c r="K15" s="297"/>
      <c r="L15" s="297"/>
      <c r="M15" s="298"/>
      <c r="N15" s="13"/>
      <c r="O15" s="14"/>
      <c r="R15" s="83"/>
      <c r="S15" s="189"/>
    </row>
    <row r="16" spans="19:20" s="27" customFormat="1" ht="13.5">
      <c r="S16" s="189" t="s">
        <v>218</v>
      </c>
      <c r="T16" s="27" t="s">
        <v>121</v>
      </c>
    </row>
    <row r="17" spans="1:20" s="27" customFormat="1" ht="14.25" thickBot="1">
      <c r="A17" s="27" t="s">
        <v>47</v>
      </c>
      <c r="S17" s="189"/>
      <c r="T17" s="27" t="s">
        <v>132</v>
      </c>
    </row>
    <row r="18" spans="1:20" s="27" customFormat="1" ht="13.5">
      <c r="A18" s="84"/>
      <c r="B18" s="316" t="str">
        <f>CONCATENATE(Q18,"    ",Q19)</f>
        <v>    </v>
      </c>
      <c r="C18" s="317"/>
      <c r="D18" s="317"/>
      <c r="E18" s="318"/>
      <c r="F18" s="338" t="s">
        <v>45</v>
      </c>
      <c r="G18" s="339"/>
      <c r="H18" s="339"/>
      <c r="I18" s="339"/>
      <c r="J18" s="339"/>
      <c r="K18" s="295"/>
      <c r="L18" s="299"/>
      <c r="M18" s="319"/>
      <c r="N18" s="319"/>
      <c r="O18" s="320"/>
      <c r="P18" s="85" t="s">
        <v>158</v>
      </c>
      <c r="Q18" s="299"/>
      <c r="R18" s="300"/>
      <c r="S18" s="191"/>
      <c r="T18" s="27" t="s">
        <v>122</v>
      </c>
    </row>
    <row r="19" spans="1:20" s="27" customFormat="1" ht="14.25" thickBot="1">
      <c r="A19" s="86" t="s">
        <v>126</v>
      </c>
      <c r="B19" s="313" t="str">
        <f>CONCATENATE(L18,"  ",L19)</f>
        <v>  </v>
      </c>
      <c r="C19" s="314"/>
      <c r="D19" s="314"/>
      <c r="E19" s="315"/>
      <c r="F19" s="243" t="s">
        <v>46</v>
      </c>
      <c r="G19" s="244"/>
      <c r="H19" s="244"/>
      <c r="I19" s="244"/>
      <c r="J19" s="244"/>
      <c r="K19" s="245"/>
      <c r="L19" s="334"/>
      <c r="M19" s="335"/>
      <c r="N19" s="335"/>
      <c r="O19" s="336"/>
      <c r="P19" s="87" t="s">
        <v>159</v>
      </c>
      <c r="Q19" s="334"/>
      <c r="R19" s="337"/>
      <c r="S19" s="189" t="s">
        <v>208</v>
      </c>
      <c r="T19" s="27" t="s">
        <v>211</v>
      </c>
    </row>
    <row r="20" spans="1:20" s="27" customFormat="1" ht="14.25" thickBot="1">
      <c r="A20" s="71" t="s">
        <v>71</v>
      </c>
      <c r="B20" s="304"/>
      <c r="C20" s="305"/>
      <c r="D20" s="305"/>
      <c r="E20" s="306"/>
      <c r="F20" s="88"/>
      <c r="G20" s="89"/>
      <c r="H20" s="89"/>
      <c r="I20" s="89"/>
      <c r="J20" s="89"/>
      <c r="K20" s="89"/>
      <c r="L20" s="89"/>
      <c r="M20" s="89"/>
      <c r="N20" s="79"/>
      <c r="O20" s="79"/>
      <c r="P20" s="79"/>
      <c r="Q20" s="79"/>
      <c r="R20" s="79"/>
      <c r="S20" s="189"/>
      <c r="T20" s="27" t="s">
        <v>139</v>
      </c>
    </row>
    <row r="21" spans="1:19" s="27" customFormat="1" ht="13.5">
      <c r="A21" s="76" t="s">
        <v>160</v>
      </c>
      <c r="B21" s="310"/>
      <c r="C21" s="311"/>
      <c r="D21" s="311"/>
      <c r="E21" s="311"/>
      <c r="F21" s="311"/>
      <c r="G21" s="311"/>
      <c r="H21" s="311"/>
      <c r="I21" s="311"/>
      <c r="J21" s="311"/>
      <c r="K21" s="311"/>
      <c r="L21" s="311"/>
      <c r="M21" s="311"/>
      <c r="N21" s="311"/>
      <c r="O21" s="311"/>
      <c r="P21" s="311"/>
      <c r="Q21" s="311"/>
      <c r="R21" s="312"/>
      <c r="S21" s="189"/>
    </row>
    <row r="22" spans="1:20" s="27" customFormat="1" ht="14.25" thickBot="1">
      <c r="A22" s="90" t="s">
        <v>72</v>
      </c>
      <c r="B22" s="307"/>
      <c r="C22" s="308"/>
      <c r="D22" s="308"/>
      <c r="E22" s="308"/>
      <c r="F22" s="308"/>
      <c r="G22" s="308"/>
      <c r="H22" s="308"/>
      <c r="I22" s="308"/>
      <c r="J22" s="308"/>
      <c r="K22" s="308"/>
      <c r="L22" s="308"/>
      <c r="M22" s="308"/>
      <c r="N22" s="308"/>
      <c r="O22" s="308"/>
      <c r="P22" s="308"/>
      <c r="Q22" s="308"/>
      <c r="R22" s="309"/>
      <c r="S22" s="192" t="s">
        <v>208</v>
      </c>
      <c r="T22" s="27" t="s">
        <v>72</v>
      </c>
    </row>
    <row r="23" spans="19:20" s="27" customFormat="1" ht="13.5">
      <c r="S23" s="189"/>
      <c r="T23" s="38" t="s">
        <v>6</v>
      </c>
    </row>
    <row r="24" spans="1:20" s="27" customFormat="1" ht="14.25" thickBot="1">
      <c r="A24" s="50" t="s">
        <v>363</v>
      </c>
      <c r="S24" s="189"/>
      <c r="T24" s="38"/>
    </row>
    <row r="25" spans="1:20" s="27" customFormat="1" ht="14.25" thickBot="1">
      <c r="A25" s="294" t="s">
        <v>73</v>
      </c>
      <c r="B25" s="295"/>
      <c r="C25" s="301"/>
      <c r="D25" s="302"/>
      <c r="E25" s="302"/>
      <c r="F25" s="302"/>
      <c r="G25" s="302"/>
      <c r="H25" s="302"/>
      <c r="I25" s="302"/>
      <c r="J25" s="302"/>
      <c r="K25" s="302"/>
      <c r="L25" s="302"/>
      <c r="M25" s="302"/>
      <c r="N25" s="302"/>
      <c r="O25" s="302"/>
      <c r="P25" s="302"/>
      <c r="Q25" s="302"/>
      <c r="R25" s="303"/>
      <c r="S25" s="193"/>
      <c r="T25" s="5"/>
    </row>
    <row r="26" spans="1:20" s="27" customFormat="1" ht="14.25" thickBot="1">
      <c r="A26" s="256" t="s">
        <v>74</v>
      </c>
      <c r="B26" s="257"/>
      <c r="C26" s="277"/>
      <c r="D26" s="278"/>
      <c r="E26" s="278"/>
      <c r="F26" s="278"/>
      <c r="G26" s="278"/>
      <c r="H26" s="278"/>
      <c r="I26" s="279"/>
      <c r="J26" s="19"/>
      <c r="K26" s="20"/>
      <c r="L26" s="20"/>
      <c r="M26" s="91"/>
      <c r="N26" s="91"/>
      <c r="O26" s="91"/>
      <c r="P26" s="3"/>
      <c r="Q26" s="3"/>
      <c r="R26" s="3"/>
      <c r="S26" s="189"/>
      <c r="T26" s="12"/>
    </row>
    <row r="27" spans="1:19" s="27" customFormat="1" ht="14.25" thickBot="1">
      <c r="A27" s="256" t="s">
        <v>75</v>
      </c>
      <c r="B27" s="257"/>
      <c r="C27" s="326"/>
      <c r="D27" s="327"/>
      <c r="E27" s="327"/>
      <c r="F27" s="327"/>
      <c r="G27" s="327"/>
      <c r="H27" s="327"/>
      <c r="I27" s="327"/>
      <c r="J27" s="327"/>
      <c r="K27" s="327"/>
      <c r="L27" s="327"/>
      <c r="M27" s="327"/>
      <c r="N27" s="327"/>
      <c r="O27" s="327"/>
      <c r="P27" s="327"/>
      <c r="Q27" s="327"/>
      <c r="R27" s="328"/>
      <c r="S27" s="189"/>
    </row>
    <row r="28" spans="1:20" s="27" customFormat="1" ht="13.5">
      <c r="A28" s="256" t="s">
        <v>76</v>
      </c>
      <c r="B28" s="257"/>
      <c r="C28" s="304"/>
      <c r="D28" s="305"/>
      <c r="E28" s="305"/>
      <c r="F28" s="305"/>
      <c r="G28" s="305"/>
      <c r="H28" s="305"/>
      <c r="I28" s="305"/>
      <c r="J28" s="305"/>
      <c r="K28" s="305"/>
      <c r="L28" s="305"/>
      <c r="M28" s="306"/>
      <c r="N28" s="21"/>
      <c r="O28" s="22"/>
      <c r="P28" s="92"/>
      <c r="Q28" s="92"/>
      <c r="R28" s="4"/>
      <c r="S28" s="189" t="s">
        <v>259</v>
      </c>
      <c r="T28" s="27" t="s">
        <v>260</v>
      </c>
    </row>
    <row r="29" spans="1:20" s="27" customFormat="1" ht="14.25" thickBot="1">
      <c r="A29" s="254" t="s">
        <v>77</v>
      </c>
      <c r="B29" s="245"/>
      <c r="C29" s="296"/>
      <c r="D29" s="297"/>
      <c r="E29" s="297"/>
      <c r="F29" s="297"/>
      <c r="G29" s="297"/>
      <c r="H29" s="297"/>
      <c r="I29" s="297"/>
      <c r="J29" s="297"/>
      <c r="K29" s="297"/>
      <c r="L29" s="297"/>
      <c r="M29" s="298"/>
      <c r="N29" s="24"/>
      <c r="O29" s="23"/>
      <c r="P29" s="93"/>
      <c r="Q29" s="93"/>
      <c r="R29" s="2"/>
      <c r="S29" s="189"/>
      <c r="T29" s="27" t="s">
        <v>219</v>
      </c>
    </row>
    <row r="30" spans="19:20" s="27" customFormat="1" ht="13.5">
      <c r="S30" s="189"/>
      <c r="T30" s="27" t="s">
        <v>220</v>
      </c>
    </row>
    <row r="31" spans="1:20" s="27" customFormat="1" ht="14.25" thickBot="1">
      <c r="A31" s="27" t="s">
        <v>91</v>
      </c>
      <c r="S31" s="189"/>
      <c r="T31" s="27" t="s">
        <v>221</v>
      </c>
    </row>
    <row r="32" spans="1:40" s="27" customFormat="1" ht="14.25" thickBot="1">
      <c r="A32" s="294" t="s">
        <v>94</v>
      </c>
      <c r="B32" s="295"/>
      <c r="C32" s="250" t="s">
        <v>49</v>
      </c>
      <c r="D32" s="250"/>
      <c r="E32" s="251"/>
      <c r="F32" s="252" t="s">
        <v>92</v>
      </c>
      <c r="G32" s="252"/>
      <c r="H32" s="253" t="s">
        <v>49</v>
      </c>
      <c r="I32" s="253"/>
      <c r="J32" s="253"/>
      <c r="K32" s="252" t="s">
        <v>93</v>
      </c>
      <c r="L32" s="252"/>
      <c r="M32" s="94"/>
      <c r="N32" s="94"/>
      <c r="O32" s="101" t="s">
        <v>49</v>
      </c>
      <c r="P32" s="95"/>
      <c r="S32" s="189"/>
      <c r="T32" s="27" t="s">
        <v>222</v>
      </c>
      <c r="AD32" s="27" t="s">
        <v>49</v>
      </c>
      <c r="AE32" s="27" t="s">
        <v>49</v>
      </c>
      <c r="AF32" s="27" t="s">
        <v>49</v>
      </c>
      <c r="AG32" s="27" t="s">
        <v>49</v>
      </c>
      <c r="AH32" s="27" t="s">
        <v>49</v>
      </c>
      <c r="AI32" s="27" t="s">
        <v>49</v>
      </c>
      <c r="AJ32" s="27" t="s">
        <v>49</v>
      </c>
      <c r="AK32" s="27" t="s">
        <v>49</v>
      </c>
      <c r="AL32" s="27" t="s">
        <v>49</v>
      </c>
      <c r="AM32" s="27" t="s">
        <v>49</v>
      </c>
      <c r="AN32" s="27" t="s">
        <v>49</v>
      </c>
    </row>
    <row r="33" spans="1:40" s="27" customFormat="1" ht="14.25" thickBot="1">
      <c r="A33" s="256" t="s">
        <v>95</v>
      </c>
      <c r="B33" s="257"/>
      <c r="C33" s="258" t="s">
        <v>49</v>
      </c>
      <c r="D33" s="249"/>
      <c r="E33" s="249"/>
      <c r="F33" s="241" t="s">
        <v>97</v>
      </c>
      <c r="G33" s="241"/>
      <c r="H33" s="249" t="s">
        <v>49</v>
      </c>
      <c r="I33" s="249"/>
      <c r="J33" s="249"/>
      <c r="K33" s="241" t="s">
        <v>98</v>
      </c>
      <c r="L33" s="241"/>
      <c r="M33" s="96"/>
      <c r="N33" s="40"/>
      <c r="O33" s="40"/>
      <c r="P33" s="79"/>
      <c r="Q33" s="79"/>
      <c r="R33" s="79"/>
      <c r="S33" s="189"/>
      <c r="T33" s="27" t="s">
        <v>7</v>
      </c>
      <c r="AD33" s="97" t="s">
        <v>10</v>
      </c>
      <c r="AE33" s="97" t="s">
        <v>161</v>
      </c>
      <c r="AF33" s="97" t="s">
        <v>161</v>
      </c>
      <c r="AG33" s="97" t="s">
        <v>162</v>
      </c>
      <c r="AH33" s="97" t="s">
        <v>162</v>
      </c>
      <c r="AI33" s="27" t="s">
        <v>114</v>
      </c>
      <c r="AJ33" s="27" t="s">
        <v>99</v>
      </c>
      <c r="AK33" s="27" t="s">
        <v>163</v>
      </c>
      <c r="AL33" s="27" t="s">
        <v>85</v>
      </c>
      <c r="AM33" s="97" t="s">
        <v>282</v>
      </c>
      <c r="AN33" s="97" t="s">
        <v>282</v>
      </c>
    </row>
    <row r="34" spans="1:40" s="27" customFormat="1" ht="13.5">
      <c r="A34" s="256" t="s">
        <v>96</v>
      </c>
      <c r="B34" s="257"/>
      <c r="C34" s="255" t="s">
        <v>49</v>
      </c>
      <c r="D34" s="246"/>
      <c r="E34" s="246"/>
      <c r="F34" s="246"/>
      <c r="G34" s="246"/>
      <c r="H34" s="246"/>
      <c r="I34" s="246"/>
      <c r="J34" s="246"/>
      <c r="K34" s="246"/>
      <c r="L34" s="246"/>
      <c r="M34" s="247" t="s">
        <v>106</v>
      </c>
      <c r="N34" s="247"/>
      <c r="O34" s="247"/>
      <c r="P34" s="248"/>
      <c r="Q34" s="248"/>
      <c r="R34" s="98" t="s">
        <v>164</v>
      </c>
      <c r="S34" s="189"/>
      <c r="AD34" s="97" t="s">
        <v>11</v>
      </c>
      <c r="AE34" s="97" t="s">
        <v>165</v>
      </c>
      <c r="AF34" s="97" t="s">
        <v>165</v>
      </c>
      <c r="AG34" s="97" t="s">
        <v>166</v>
      </c>
      <c r="AH34" s="97" t="s">
        <v>167</v>
      </c>
      <c r="AI34" s="27" t="s">
        <v>115</v>
      </c>
      <c r="AJ34" s="27" t="s">
        <v>100</v>
      </c>
      <c r="AK34" s="27" t="s">
        <v>168</v>
      </c>
      <c r="AL34" s="27" t="s">
        <v>107</v>
      </c>
      <c r="AM34" s="97" t="s">
        <v>283</v>
      </c>
      <c r="AN34" s="97" t="s">
        <v>283</v>
      </c>
    </row>
    <row r="35" spans="1:40" s="27" customFormat="1" ht="14.25" thickBot="1">
      <c r="A35" s="256" t="s">
        <v>101</v>
      </c>
      <c r="B35" s="257"/>
      <c r="C35" s="255" t="s">
        <v>49</v>
      </c>
      <c r="D35" s="246"/>
      <c r="E35" s="246"/>
      <c r="F35" s="246"/>
      <c r="G35" s="246"/>
      <c r="H35" s="246"/>
      <c r="I35" s="246"/>
      <c r="J35" s="246"/>
      <c r="K35" s="246"/>
      <c r="L35" s="246"/>
      <c r="M35" s="241" t="s">
        <v>105</v>
      </c>
      <c r="N35" s="241"/>
      <c r="O35" s="241"/>
      <c r="P35" s="246"/>
      <c r="Q35" s="246"/>
      <c r="R35" s="99" t="s">
        <v>169</v>
      </c>
      <c r="S35" s="189"/>
      <c r="AD35" s="97" t="s">
        <v>12</v>
      </c>
      <c r="AE35" s="97" t="s">
        <v>170</v>
      </c>
      <c r="AF35" s="97" t="s">
        <v>170</v>
      </c>
      <c r="AG35" s="97" t="s">
        <v>171</v>
      </c>
      <c r="AH35" s="97" t="s">
        <v>172</v>
      </c>
      <c r="AI35" s="27" t="s">
        <v>116</v>
      </c>
      <c r="AJ35" s="27" t="s">
        <v>83</v>
      </c>
      <c r="AK35" s="27" t="s">
        <v>102</v>
      </c>
      <c r="AM35" s="97" t="s">
        <v>284</v>
      </c>
      <c r="AN35" s="97" t="s">
        <v>284</v>
      </c>
    </row>
    <row r="36" spans="1:40" s="27" customFormat="1" ht="14.25" thickBot="1">
      <c r="A36" s="254" t="s">
        <v>84</v>
      </c>
      <c r="B36" s="245"/>
      <c r="C36" s="242" t="s">
        <v>49</v>
      </c>
      <c r="D36" s="242"/>
      <c r="E36" s="242"/>
      <c r="F36" s="242"/>
      <c r="G36" s="243" t="s">
        <v>291</v>
      </c>
      <c r="H36" s="244"/>
      <c r="I36" s="244"/>
      <c r="J36" s="244"/>
      <c r="K36" s="244"/>
      <c r="L36" s="244"/>
      <c r="M36" s="244"/>
      <c r="N36" s="245"/>
      <c r="O36" s="102" t="s">
        <v>49</v>
      </c>
      <c r="P36" s="100" t="s">
        <v>292</v>
      </c>
      <c r="Q36" s="103" t="s">
        <v>49</v>
      </c>
      <c r="S36" s="189" t="s">
        <v>218</v>
      </c>
      <c r="T36" s="27" t="s">
        <v>227</v>
      </c>
      <c r="AD36" s="97" t="s">
        <v>13</v>
      </c>
      <c r="AE36" s="97" t="s">
        <v>173</v>
      </c>
      <c r="AF36" s="97" t="s">
        <v>173</v>
      </c>
      <c r="AG36" s="97" t="s">
        <v>174</v>
      </c>
      <c r="AH36" s="97" t="s">
        <v>175</v>
      </c>
      <c r="AI36" s="27" t="s">
        <v>117</v>
      </c>
      <c r="AJ36" s="27" t="s">
        <v>104</v>
      </c>
      <c r="AK36" s="27" t="s">
        <v>103</v>
      </c>
      <c r="AM36" s="97" t="s">
        <v>285</v>
      </c>
      <c r="AN36" s="97" t="s">
        <v>285</v>
      </c>
    </row>
    <row r="37" spans="19:40" s="27" customFormat="1" ht="13.5">
      <c r="S37" s="189"/>
      <c r="T37" s="27" t="s">
        <v>357</v>
      </c>
      <c r="AD37" s="97" t="s">
        <v>14</v>
      </c>
      <c r="AE37" s="97" t="s">
        <v>176</v>
      </c>
      <c r="AF37" s="97" t="s">
        <v>176</v>
      </c>
      <c r="AG37" s="97" t="s">
        <v>177</v>
      </c>
      <c r="AH37" s="97" t="s">
        <v>178</v>
      </c>
      <c r="AI37" s="27" t="s">
        <v>118</v>
      </c>
      <c r="AK37" s="27" t="s">
        <v>104</v>
      </c>
      <c r="AM37" s="97" t="s">
        <v>286</v>
      </c>
      <c r="AN37" s="97" t="s">
        <v>286</v>
      </c>
    </row>
    <row r="38" spans="1:40" s="27" customFormat="1" ht="14.25" thickBot="1">
      <c r="A38" s="27" t="s">
        <v>108</v>
      </c>
      <c r="S38" s="189"/>
      <c r="T38" s="27" t="s">
        <v>358</v>
      </c>
      <c r="AD38" s="97" t="s">
        <v>15</v>
      </c>
      <c r="AE38" s="97" t="s">
        <v>179</v>
      </c>
      <c r="AF38" s="97" t="s">
        <v>179</v>
      </c>
      <c r="AG38" s="97" t="s">
        <v>180</v>
      </c>
      <c r="AH38" s="97" t="s">
        <v>181</v>
      </c>
      <c r="AI38" s="27" t="s">
        <v>119</v>
      </c>
      <c r="AM38" s="97" t="s">
        <v>287</v>
      </c>
      <c r="AN38" s="97" t="s">
        <v>287</v>
      </c>
    </row>
    <row r="39" spans="1:40" s="27" customFormat="1" ht="14.25" thickBot="1">
      <c r="A39" s="321" t="s">
        <v>109</v>
      </c>
      <c r="B39" s="322"/>
      <c r="C39" s="323"/>
      <c r="D39" s="324"/>
      <c r="E39" s="324"/>
      <c r="F39" s="324"/>
      <c r="G39" s="324"/>
      <c r="H39" s="324"/>
      <c r="I39" s="324"/>
      <c r="J39" s="324"/>
      <c r="K39" s="324"/>
      <c r="L39" s="324"/>
      <c r="M39" s="324"/>
      <c r="N39" s="325"/>
      <c r="S39" s="189"/>
      <c r="AD39" s="97"/>
      <c r="AE39" s="97" t="s">
        <v>182</v>
      </c>
      <c r="AF39" s="97" t="s">
        <v>182</v>
      </c>
      <c r="AG39" s="97" t="s">
        <v>183</v>
      </c>
      <c r="AH39" s="97" t="s">
        <v>184</v>
      </c>
      <c r="AI39" s="27" t="s">
        <v>120</v>
      </c>
      <c r="AM39" s="97" t="s">
        <v>288</v>
      </c>
      <c r="AN39" s="97" t="s">
        <v>288</v>
      </c>
    </row>
    <row r="40" spans="19:40" s="27" customFormat="1" ht="13.5">
      <c r="S40" s="189"/>
      <c r="AD40" s="97"/>
      <c r="AE40" s="97" t="s">
        <v>185</v>
      </c>
      <c r="AF40" s="97" t="s">
        <v>185</v>
      </c>
      <c r="AG40" s="97" t="s">
        <v>186</v>
      </c>
      <c r="AH40" s="97" t="s">
        <v>187</v>
      </c>
      <c r="AM40" s="97" t="s">
        <v>289</v>
      </c>
      <c r="AN40" s="97" t="s">
        <v>289</v>
      </c>
    </row>
    <row r="41" spans="19:40" s="27" customFormat="1" ht="13.5">
      <c r="S41" s="189"/>
      <c r="T41" s="27" t="s">
        <v>275</v>
      </c>
      <c r="AD41" s="97"/>
      <c r="AE41" s="97" t="s">
        <v>188</v>
      </c>
      <c r="AF41" s="97" t="s">
        <v>188</v>
      </c>
      <c r="AG41" s="97" t="s">
        <v>185</v>
      </c>
      <c r="AH41" s="97" t="s">
        <v>189</v>
      </c>
      <c r="AM41" s="97" t="s">
        <v>290</v>
      </c>
      <c r="AN41" s="97" t="s">
        <v>290</v>
      </c>
    </row>
    <row r="42" spans="19:37" s="27" customFormat="1" ht="13.5">
      <c r="S42" s="189"/>
      <c r="T42" s="27" t="s">
        <v>261</v>
      </c>
      <c r="AD42" s="97"/>
      <c r="AE42" s="97" t="s">
        <v>190</v>
      </c>
      <c r="AF42" s="97" t="s">
        <v>190</v>
      </c>
      <c r="AG42" s="97" t="s">
        <v>188</v>
      </c>
      <c r="AH42" s="97" t="s">
        <v>191</v>
      </c>
      <c r="AJ42" s="97"/>
      <c r="AK42" s="97"/>
    </row>
    <row r="43" spans="19:37" s="27" customFormat="1" ht="13.5">
      <c r="S43" s="189"/>
      <c r="T43" s="27" t="s">
        <v>263</v>
      </c>
      <c r="AD43" s="97"/>
      <c r="AE43" s="97" t="s">
        <v>192</v>
      </c>
      <c r="AF43" s="97" t="s">
        <v>192</v>
      </c>
      <c r="AG43" s="97" t="s">
        <v>190</v>
      </c>
      <c r="AH43" s="97" t="s">
        <v>193</v>
      </c>
      <c r="AJ43" s="97"/>
      <c r="AK43" s="97"/>
    </row>
    <row r="44" spans="19:37" s="27" customFormat="1" ht="13.5">
      <c r="S44" s="189"/>
      <c r="T44" s="27" t="s">
        <v>264</v>
      </c>
      <c r="AD44" s="97"/>
      <c r="AE44" s="97" t="s">
        <v>194</v>
      </c>
      <c r="AF44" s="97" t="s">
        <v>194</v>
      </c>
      <c r="AG44" s="97" t="s">
        <v>192</v>
      </c>
      <c r="AH44" s="97" t="s">
        <v>195</v>
      </c>
      <c r="AJ44" s="97"/>
      <c r="AK44" s="97"/>
    </row>
    <row r="45" spans="19:37" s="27" customFormat="1" ht="13.5">
      <c r="S45" s="189"/>
      <c r="T45" s="27" t="s">
        <v>265</v>
      </c>
      <c r="AD45" s="97"/>
      <c r="AF45" s="97">
        <v>13</v>
      </c>
      <c r="AG45" s="97" t="s">
        <v>194</v>
      </c>
      <c r="AH45" s="97"/>
      <c r="AJ45" s="97"/>
      <c r="AK45" s="97"/>
    </row>
    <row r="46" spans="19:37" s="27" customFormat="1" ht="13.5">
      <c r="S46" s="189"/>
      <c r="T46" s="27" t="s">
        <v>266</v>
      </c>
      <c r="AD46" s="97"/>
      <c r="AF46" s="97">
        <v>14</v>
      </c>
      <c r="AG46" s="97" t="s">
        <v>196</v>
      </c>
      <c r="AH46" s="97"/>
      <c r="AJ46" s="97"/>
      <c r="AK46" s="97"/>
    </row>
    <row r="47" spans="19:37" s="27" customFormat="1" ht="13.5">
      <c r="S47" s="189"/>
      <c r="T47" s="27" t="s">
        <v>267</v>
      </c>
      <c r="AF47" s="97">
        <v>15</v>
      </c>
      <c r="AG47" s="97" t="s">
        <v>197</v>
      </c>
      <c r="AH47" s="97"/>
      <c r="AJ47" s="97"/>
      <c r="AK47" s="97"/>
    </row>
    <row r="48" spans="19:37" s="27" customFormat="1" ht="13.5">
      <c r="S48" s="189"/>
      <c r="AF48" s="97">
        <v>16</v>
      </c>
      <c r="AG48" s="97" t="s">
        <v>198</v>
      </c>
      <c r="AH48" s="97"/>
      <c r="AJ48" s="97"/>
      <c r="AK48" s="97"/>
    </row>
    <row r="49" spans="19:37" s="27" customFormat="1" ht="13.5">
      <c r="S49" s="189"/>
      <c r="AF49" s="97">
        <v>17</v>
      </c>
      <c r="AG49" s="97" t="s">
        <v>199</v>
      </c>
      <c r="AH49" s="97"/>
      <c r="AJ49" s="97"/>
      <c r="AK49" s="97"/>
    </row>
    <row r="50" spans="19:37" s="27" customFormat="1" ht="13.5">
      <c r="S50" s="189"/>
      <c r="T50" s="27" t="s">
        <v>268</v>
      </c>
      <c r="AF50" s="97">
        <v>18</v>
      </c>
      <c r="AG50" s="97" t="s">
        <v>200</v>
      </c>
      <c r="AH50" s="97"/>
      <c r="AJ50" s="97"/>
      <c r="AK50" s="97"/>
    </row>
    <row r="51" spans="19:37" s="27" customFormat="1" ht="13.5">
      <c r="S51" s="189"/>
      <c r="AF51" s="97">
        <v>19</v>
      </c>
      <c r="AG51" s="97" t="s">
        <v>201</v>
      </c>
      <c r="AH51" s="97"/>
      <c r="AJ51" s="97"/>
      <c r="AK51" s="97"/>
    </row>
    <row r="52" spans="19:37" s="27" customFormat="1" ht="13.5">
      <c r="S52" s="189"/>
      <c r="AF52" s="97">
        <v>20</v>
      </c>
      <c r="AG52" s="97" t="s">
        <v>202</v>
      </c>
      <c r="AH52" s="97"/>
      <c r="AJ52" s="97"/>
      <c r="AK52" s="97"/>
    </row>
    <row r="53" spans="19:37" s="27" customFormat="1" ht="13.5">
      <c r="S53" s="189"/>
      <c r="AF53" s="97">
        <v>21</v>
      </c>
      <c r="AG53" s="97" t="s">
        <v>203</v>
      </c>
      <c r="AH53" s="97"/>
      <c r="AJ53" s="97"/>
      <c r="AK53" s="97"/>
    </row>
    <row r="54" spans="19:37" s="27" customFormat="1" ht="13.5">
      <c r="S54" s="189"/>
      <c r="AF54" s="97">
        <v>22</v>
      </c>
      <c r="AG54" s="97" t="s">
        <v>204</v>
      </c>
      <c r="AH54" s="97"/>
      <c r="AJ54" s="97"/>
      <c r="AK54" s="97"/>
    </row>
    <row r="55" spans="19:37" s="27" customFormat="1" ht="13.5">
      <c r="S55" s="189"/>
      <c r="AF55" s="97">
        <v>23</v>
      </c>
      <c r="AG55" s="97" t="s">
        <v>205</v>
      </c>
      <c r="AH55" s="97"/>
      <c r="AJ55" s="97"/>
      <c r="AK55" s="97"/>
    </row>
    <row r="56" spans="19:37" s="27" customFormat="1" ht="13.5">
      <c r="S56" s="189"/>
      <c r="AF56" s="97">
        <v>24</v>
      </c>
      <c r="AG56" s="97" t="s">
        <v>206</v>
      </c>
      <c r="AH56" s="97"/>
      <c r="AJ56" s="97"/>
      <c r="AK56" s="97"/>
    </row>
    <row r="57" spans="19:37" s="27" customFormat="1" ht="13.5">
      <c r="S57" s="189"/>
      <c r="AF57" s="97">
        <v>25</v>
      </c>
      <c r="AG57" s="97"/>
      <c r="AH57" s="97"/>
      <c r="AJ57" s="97"/>
      <c r="AK57" s="97"/>
    </row>
    <row r="58" spans="19:34" s="27" customFormat="1" ht="13.5">
      <c r="S58" s="189"/>
      <c r="AF58" s="97">
        <v>26</v>
      </c>
      <c r="AG58" s="97"/>
      <c r="AH58" s="97"/>
    </row>
    <row r="59" spans="19:34" s="27" customFormat="1" ht="13.5">
      <c r="S59" s="189"/>
      <c r="AF59" s="97">
        <v>27</v>
      </c>
      <c r="AG59" s="97"/>
      <c r="AH59" s="97"/>
    </row>
    <row r="60" spans="19:34" s="27" customFormat="1" ht="13.5">
      <c r="S60" s="189"/>
      <c r="AF60" s="97">
        <v>28</v>
      </c>
      <c r="AG60" s="97"/>
      <c r="AH60" s="97"/>
    </row>
    <row r="61" spans="19:34" s="27" customFormat="1" ht="13.5">
      <c r="S61" s="189"/>
      <c r="AF61" s="97">
        <v>29</v>
      </c>
      <c r="AG61" s="97"/>
      <c r="AH61" s="97"/>
    </row>
    <row r="62" spans="19:34" s="27" customFormat="1" ht="13.5">
      <c r="S62" s="189"/>
      <c r="AF62" s="97">
        <v>30</v>
      </c>
      <c r="AG62" s="97"/>
      <c r="AH62" s="97"/>
    </row>
    <row r="63" spans="19:34" s="27" customFormat="1" ht="13.5">
      <c r="S63" s="189"/>
      <c r="AF63" s="97">
        <v>31</v>
      </c>
      <c r="AG63" s="97"/>
      <c r="AH63" s="97"/>
    </row>
    <row r="64" s="27" customFormat="1" ht="13.5">
      <c r="S64" s="189"/>
    </row>
    <row r="65" s="27" customFormat="1" ht="13.5">
      <c r="S65" s="189"/>
    </row>
    <row r="66" s="27" customFormat="1" ht="13.5">
      <c r="S66" s="189"/>
    </row>
    <row r="67" s="27" customFormat="1" ht="13.5">
      <c r="S67" s="189"/>
    </row>
    <row r="68" s="27" customFormat="1" ht="13.5">
      <c r="S68" s="189"/>
    </row>
    <row r="69" s="27" customFormat="1" ht="13.5">
      <c r="S69" s="189"/>
    </row>
    <row r="70" s="27" customFormat="1" ht="13.5">
      <c r="S70" s="189"/>
    </row>
    <row r="71" s="27" customFormat="1" ht="13.5">
      <c r="S71" s="189"/>
    </row>
    <row r="72" s="27" customFormat="1" ht="13.5">
      <c r="S72" s="189"/>
    </row>
    <row r="73" s="27" customFormat="1" ht="13.5">
      <c r="S73" s="189"/>
    </row>
    <row r="74" s="27" customFormat="1" ht="13.5">
      <c r="S74" s="189"/>
    </row>
    <row r="75" s="27" customFormat="1" ht="13.5">
      <c r="S75" s="189"/>
    </row>
    <row r="76" s="27" customFormat="1" ht="13.5">
      <c r="S76" s="189"/>
    </row>
    <row r="77" s="27" customFormat="1" ht="13.5">
      <c r="S77" s="189"/>
    </row>
    <row r="78" s="27" customFormat="1" ht="13.5">
      <c r="S78" s="189"/>
    </row>
    <row r="79" s="27" customFormat="1" ht="13.5">
      <c r="S79" s="189"/>
    </row>
    <row r="80" s="27" customFormat="1" ht="13.5">
      <c r="S80" s="189"/>
    </row>
    <row r="81" s="27" customFormat="1" ht="13.5">
      <c r="S81" s="189"/>
    </row>
    <row r="82" s="27" customFormat="1" ht="13.5">
      <c r="S82" s="189"/>
    </row>
    <row r="83" s="27" customFormat="1" ht="13.5">
      <c r="S83" s="189"/>
    </row>
    <row r="84" s="27" customFormat="1" ht="13.5">
      <c r="S84" s="189"/>
    </row>
    <row r="85" s="27" customFormat="1" ht="13.5">
      <c r="S85" s="189"/>
    </row>
    <row r="86" s="27" customFormat="1" ht="13.5">
      <c r="S86" s="189"/>
    </row>
    <row r="87" s="27" customFormat="1" ht="13.5">
      <c r="S87" s="189"/>
    </row>
    <row r="88" s="27" customFormat="1" ht="13.5">
      <c r="S88" s="189"/>
    </row>
    <row r="89" s="27" customFormat="1" ht="13.5">
      <c r="S89" s="189"/>
    </row>
    <row r="90" s="27" customFormat="1" ht="13.5">
      <c r="S90" s="189"/>
    </row>
    <row r="91" s="27" customFormat="1" ht="13.5">
      <c r="S91" s="189"/>
    </row>
    <row r="92" s="27" customFormat="1" ht="13.5">
      <c r="S92" s="189"/>
    </row>
    <row r="93" s="27" customFormat="1" ht="13.5">
      <c r="S93" s="189"/>
    </row>
    <row r="94" s="27" customFormat="1" ht="13.5">
      <c r="S94" s="189"/>
    </row>
    <row r="95" s="27" customFormat="1" ht="13.5">
      <c r="S95" s="189"/>
    </row>
    <row r="96" s="27" customFormat="1" ht="13.5">
      <c r="S96" s="189"/>
    </row>
    <row r="97" s="27" customFormat="1" ht="13.5">
      <c r="S97" s="189"/>
    </row>
    <row r="98" s="27" customFormat="1" ht="13.5">
      <c r="S98" s="189"/>
    </row>
    <row r="99" s="27" customFormat="1" ht="13.5">
      <c r="S99" s="189"/>
    </row>
    <row r="100" s="27" customFormat="1" ht="13.5">
      <c r="S100" s="189"/>
    </row>
    <row r="101" s="27" customFormat="1" ht="13.5">
      <c r="S101" s="189"/>
    </row>
    <row r="102" s="27" customFormat="1" ht="13.5">
      <c r="S102" s="189"/>
    </row>
    <row r="103" s="27" customFormat="1" ht="13.5">
      <c r="S103" s="189"/>
    </row>
    <row r="104" s="27" customFormat="1" ht="13.5">
      <c r="S104" s="189"/>
    </row>
    <row r="105" s="27" customFormat="1" ht="13.5">
      <c r="S105" s="189"/>
    </row>
    <row r="106" s="27" customFormat="1" ht="13.5">
      <c r="S106" s="189"/>
    </row>
    <row r="107" s="27" customFormat="1" ht="13.5">
      <c r="S107" s="189"/>
    </row>
    <row r="108" s="27" customFormat="1" ht="13.5">
      <c r="S108" s="189"/>
    </row>
    <row r="109" s="27" customFormat="1" ht="13.5">
      <c r="S109" s="189"/>
    </row>
    <row r="110" s="27" customFormat="1" ht="13.5">
      <c r="S110" s="189"/>
    </row>
    <row r="111" s="27" customFormat="1" ht="13.5">
      <c r="S111" s="189"/>
    </row>
    <row r="112" s="27" customFormat="1" ht="13.5">
      <c r="S112" s="189"/>
    </row>
    <row r="113" s="27" customFormat="1" ht="13.5">
      <c r="S113" s="189"/>
    </row>
    <row r="114" s="27" customFormat="1" ht="13.5">
      <c r="S114" s="189"/>
    </row>
    <row r="115" s="27" customFormat="1" ht="13.5">
      <c r="S115" s="189"/>
    </row>
    <row r="116" s="27" customFormat="1" ht="13.5">
      <c r="S116" s="189"/>
    </row>
    <row r="117" s="27" customFormat="1" ht="13.5">
      <c r="S117" s="189"/>
    </row>
    <row r="118" s="27" customFormat="1" ht="13.5">
      <c r="S118" s="189"/>
    </row>
    <row r="119" s="27" customFormat="1" ht="13.5">
      <c r="S119" s="189"/>
    </row>
    <row r="120" s="27" customFormat="1" ht="13.5">
      <c r="S120" s="189"/>
    </row>
    <row r="121" s="27" customFormat="1" ht="13.5">
      <c r="S121" s="189"/>
    </row>
    <row r="122" s="27" customFormat="1" ht="13.5">
      <c r="S122" s="189"/>
    </row>
    <row r="123" s="27" customFormat="1" ht="13.5">
      <c r="S123" s="189"/>
    </row>
    <row r="124" s="27" customFormat="1" ht="13.5">
      <c r="S124" s="189"/>
    </row>
    <row r="125" s="27" customFormat="1" ht="13.5">
      <c r="S125" s="189"/>
    </row>
    <row r="126" s="27" customFormat="1" ht="13.5">
      <c r="S126" s="189"/>
    </row>
    <row r="127" s="27" customFormat="1" ht="13.5">
      <c r="S127" s="189"/>
    </row>
    <row r="128" s="27" customFormat="1" ht="13.5">
      <c r="S128" s="189"/>
    </row>
    <row r="129" s="27" customFormat="1" ht="13.5">
      <c r="S129" s="189"/>
    </row>
    <row r="130" s="27" customFormat="1" ht="13.5">
      <c r="S130" s="189"/>
    </row>
    <row r="131" s="27" customFormat="1" ht="13.5">
      <c r="S131" s="189"/>
    </row>
    <row r="132" s="27" customFormat="1" ht="13.5">
      <c r="S132" s="189"/>
    </row>
    <row r="133" s="27" customFormat="1" ht="13.5">
      <c r="S133" s="189"/>
    </row>
    <row r="134" s="27" customFormat="1" ht="13.5">
      <c r="S134" s="189"/>
    </row>
    <row r="135" s="27" customFormat="1" ht="13.5">
      <c r="S135" s="189"/>
    </row>
    <row r="136" s="27" customFormat="1" ht="13.5">
      <c r="S136" s="189"/>
    </row>
    <row r="137" s="27" customFormat="1" ht="13.5">
      <c r="S137" s="189"/>
    </row>
    <row r="138" s="27" customFormat="1" ht="13.5">
      <c r="S138" s="189"/>
    </row>
    <row r="139" s="27" customFormat="1" ht="13.5">
      <c r="S139" s="189"/>
    </row>
    <row r="140" s="27" customFormat="1" ht="13.5">
      <c r="S140" s="189"/>
    </row>
    <row r="141" s="27" customFormat="1" ht="13.5">
      <c r="S141" s="189"/>
    </row>
    <row r="142" s="27" customFormat="1" ht="13.5">
      <c r="S142" s="189"/>
    </row>
    <row r="143" s="27" customFormat="1" ht="13.5">
      <c r="S143" s="189"/>
    </row>
    <row r="144" s="27" customFormat="1" ht="13.5">
      <c r="S144" s="189"/>
    </row>
    <row r="145" s="27" customFormat="1" ht="13.5">
      <c r="S145" s="189"/>
    </row>
    <row r="146" s="27" customFormat="1" ht="13.5">
      <c r="S146" s="189"/>
    </row>
    <row r="147" s="27" customFormat="1" ht="13.5">
      <c r="S147" s="189"/>
    </row>
    <row r="148" s="27" customFormat="1" ht="13.5">
      <c r="S148" s="189"/>
    </row>
    <row r="149" s="27" customFormat="1" ht="13.5">
      <c r="S149" s="189"/>
    </row>
    <row r="150" s="27" customFormat="1" ht="13.5">
      <c r="S150" s="189"/>
    </row>
    <row r="151" s="27" customFormat="1" ht="13.5">
      <c r="S151" s="189"/>
    </row>
    <row r="152" s="27" customFormat="1" ht="13.5">
      <c r="S152" s="189"/>
    </row>
    <row r="153" s="27" customFormat="1" ht="13.5">
      <c r="S153" s="189"/>
    </row>
    <row r="154" s="27" customFormat="1" ht="13.5">
      <c r="S154" s="189"/>
    </row>
    <row r="155" s="27" customFormat="1" ht="13.5">
      <c r="S155" s="189"/>
    </row>
    <row r="156" s="27" customFormat="1" ht="13.5">
      <c r="S156" s="189"/>
    </row>
    <row r="157" s="27" customFormat="1" ht="13.5">
      <c r="S157" s="189"/>
    </row>
    <row r="158" s="27" customFormat="1" ht="13.5">
      <c r="S158" s="189"/>
    </row>
    <row r="159" s="27" customFormat="1" ht="13.5">
      <c r="S159" s="189"/>
    </row>
    <row r="160" s="27" customFormat="1" ht="13.5">
      <c r="S160" s="189"/>
    </row>
    <row r="161" s="27" customFormat="1" ht="13.5">
      <c r="S161" s="189"/>
    </row>
    <row r="162" s="27" customFormat="1" ht="13.5">
      <c r="S162" s="189"/>
    </row>
    <row r="163" s="27" customFormat="1" ht="13.5">
      <c r="S163" s="189"/>
    </row>
    <row r="164" s="27" customFormat="1" ht="13.5">
      <c r="S164" s="189"/>
    </row>
    <row r="165" s="27" customFormat="1" ht="13.5">
      <c r="S165" s="189"/>
    </row>
    <row r="166" s="27" customFormat="1" ht="13.5">
      <c r="S166" s="189"/>
    </row>
    <row r="167" s="27" customFormat="1" ht="13.5">
      <c r="S167" s="189"/>
    </row>
    <row r="168" s="27" customFormat="1" ht="13.5">
      <c r="S168" s="189"/>
    </row>
    <row r="169" s="27" customFormat="1" ht="13.5">
      <c r="S169" s="189"/>
    </row>
    <row r="170" s="27" customFormat="1" ht="13.5">
      <c r="S170" s="189"/>
    </row>
    <row r="171" s="27" customFormat="1" ht="13.5">
      <c r="S171" s="189"/>
    </row>
    <row r="172" s="27" customFormat="1" ht="13.5">
      <c r="S172" s="189"/>
    </row>
    <row r="173" s="27" customFormat="1" ht="13.5">
      <c r="S173" s="189"/>
    </row>
    <row r="174" s="27" customFormat="1" ht="13.5">
      <c r="S174" s="189"/>
    </row>
    <row r="175" s="27" customFormat="1" ht="13.5">
      <c r="S175" s="189"/>
    </row>
    <row r="176" s="27" customFormat="1" ht="13.5">
      <c r="S176" s="189"/>
    </row>
    <row r="177" s="27" customFormat="1" ht="13.5">
      <c r="S177" s="189"/>
    </row>
    <row r="178" s="27" customFormat="1" ht="13.5">
      <c r="S178" s="189"/>
    </row>
    <row r="179" s="27" customFormat="1" ht="13.5">
      <c r="S179" s="189"/>
    </row>
    <row r="180" s="27" customFormat="1" ht="13.5">
      <c r="S180" s="189"/>
    </row>
    <row r="181" s="27" customFormat="1" ht="13.5">
      <c r="S181" s="189"/>
    </row>
    <row r="182" s="27" customFormat="1" ht="13.5">
      <c r="S182" s="189"/>
    </row>
    <row r="183" s="27" customFormat="1" ht="13.5">
      <c r="S183" s="189"/>
    </row>
    <row r="184" s="27" customFormat="1" ht="13.5">
      <c r="S184" s="189"/>
    </row>
    <row r="185" s="27" customFormat="1" ht="13.5">
      <c r="S185" s="189"/>
    </row>
    <row r="186" s="27" customFormat="1" ht="13.5">
      <c r="S186" s="189"/>
    </row>
    <row r="187" s="27" customFormat="1" ht="13.5">
      <c r="S187" s="189"/>
    </row>
    <row r="188" s="27" customFormat="1" ht="13.5">
      <c r="S188" s="189"/>
    </row>
    <row r="189" s="27" customFormat="1" ht="13.5">
      <c r="S189" s="189"/>
    </row>
    <row r="190" s="27" customFormat="1" ht="13.5">
      <c r="S190" s="189"/>
    </row>
    <row r="191" s="27" customFormat="1" ht="13.5">
      <c r="S191" s="189"/>
    </row>
    <row r="192" s="27" customFormat="1" ht="13.5">
      <c r="S192" s="189"/>
    </row>
    <row r="193" s="27" customFormat="1" ht="13.5">
      <c r="S193" s="189"/>
    </row>
    <row r="194" s="27" customFormat="1" ht="13.5">
      <c r="S194" s="189"/>
    </row>
    <row r="195" s="27" customFormat="1" ht="13.5">
      <c r="S195" s="189"/>
    </row>
    <row r="196" s="27" customFormat="1" ht="13.5">
      <c r="S196" s="189"/>
    </row>
    <row r="197" s="27" customFormat="1" ht="13.5">
      <c r="S197" s="189"/>
    </row>
    <row r="198" s="27" customFormat="1" ht="13.5">
      <c r="S198" s="189"/>
    </row>
    <row r="199" s="27" customFormat="1" ht="13.5">
      <c r="S199" s="189"/>
    </row>
    <row r="200" s="27" customFormat="1" ht="13.5">
      <c r="S200" s="189"/>
    </row>
    <row r="201" s="27" customFormat="1" ht="13.5">
      <c r="S201" s="189"/>
    </row>
    <row r="202" s="27" customFormat="1" ht="13.5">
      <c r="S202" s="189"/>
    </row>
    <row r="203" s="27" customFormat="1" ht="13.5">
      <c r="S203" s="189"/>
    </row>
    <row r="204" s="27" customFormat="1" ht="13.5">
      <c r="S204" s="189"/>
    </row>
    <row r="205" s="27" customFormat="1" ht="13.5">
      <c r="S205" s="189"/>
    </row>
    <row r="206" s="27" customFormat="1" ht="13.5">
      <c r="S206" s="189"/>
    </row>
    <row r="207" s="27" customFormat="1" ht="13.5">
      <c r="S207" s="189"/>
    </row>
    <row r="208" s="27" customFormat="1" ht="13.5">
      <c r="S208" s="189"/>
    </row>
    <row r="209" s="27" customFormat="1" ht="13.5">
      <c r="S209" s="189"/>
    </row>
    <row r="210" s="27" customFormat="1" ht="13.5">
      <c r="S210" s="189"/>
    </row>
    <row r="211" s="27" customFormat="1" ht="13.5">
      <c r="S211" s="189"/>
    </row>
    <row r="212" s="27" customFormat="1" ht="13.5">
      <c r="S212" s="189"/>
    </row>
    <row r="213" s="27" customFormat="1" ht="13.5">
      <c r="S213" s="189"/>
    </row>
    <row r="214" s="27" customFormat="1" ht="13.5">
      <c r="S214" s="189"/>
    </row>
    <row r="215" s="27" customFormat="1" ht="13.5">
      <c r="S215" s="189"/>
    </row>
    <row r="216" s="27" customFormat="1" ht="13.5">
      <c r="S216" s="189"/>
    </row>
    <row r="217" s="27" customFormat="1" ht="13.5">
      <c r="S217" s="189"/>
    </row>
    <row r="218" s="27" customFormat="1" ht="13.5">
      <c r="S218" s="189"/>
    </row>
    <row r="219" s="27" customFormat="1" ht="13.5">
      <c r="S219" s="189"/>
    </row>
    <row r="220" s="27" customFormat="1" ht="13.5">
      <c r="S220" s="189"/>
    </row>
    <row r="221" s="27" customFormat="1" ht="13.5">
      <c r="S221" s="189"/>
    </row>
    <row r="222" s="27" customFormat="1" ht="13.5">
      <c r="S222" s="189"/>
    </row>
    <row r="223" s="27" customFormat="1" ht="13.5">
      <c r="S223" s="189"/>
    </row>
    <row r="224" s="27" customFormat="1" ht="13.5">
      <c r="S224" s="189"/>
    </row>
    <row r="225" s="27" customFormat="1" ht="13.5">
      <c r="S225" s="189"/>
    </row>
    <row r="226" s="27" customFormat="1" ht="13.5">
      <c r="S226" s="189"/>
    </row>
    <row r="227" s="27" customFormat="1" ht="13.5">
      <c r="S227" s="189"/>
    </row>
    <row r="228" s="27" customFormat="1" ht="13.5">
      <c r="S228" s="189"/>
    </row>
    <row r="229" s="27" customFormat="1" ht="13.5">
      <c r="S229" s="189"/>
    </row>
    <row r="230" s="27" customFormat="1" ht="13.5">
      <c r="S230" s="189"/>
    </row>
    <row r="231" s="27" customFormat="1" ht="13.5">
      <c r="S231" s="189"/>
    </row>
    <row r="232" s="27" customFormat="1" ht="13.5">
      <c r="S232" s="189"/>
    </row>
    <row r="233" s="27" customFormat="1" ht="13.5">
      <c r="S233" s="189"/>
    </row>
    <row r="234" s="27" customFormat="1" ht="13.5">
      <c r="S234" s="189"/>
    </row>
    <row r="235" s="27" customFormat="1" ht="13.5">
      <c r="S235" s="189"/>
    </row>
    <row r="236" s="27" customFormat="1" ht="13.5">
      <c r="S236" s="189"/>
    </row>
    <row r="237" s="27" customFormat="1" ht="13.5">
      <c r="S237" s="189"/>
    </row>
    <row r="238" s="27" customFormat="1" ht="13.5">
      <c r="S238" s="189"/>
    </row>
    <row r="239" s="27" customFormat="1" ht="13.5">
      <c r="S239" s="189"/>
    </row>
    <row r="240" s="27" customFormat="1" ht="13.5">
      <c r="S240" s="189"/>
    </row>
    <row r="241" s="27" customFormat="1" ht="13.5">
      <c r="S241" s="189"/>
    </row>
    <row r="242" s="27" customFormat="1" ht="13.5">
      <c r="S242" s="189"/>
    </row>
    <row r="243" s="27" customFormat="1" ht="13.5">
      <c r="S243" s="189"/>
    </row>
    <row r="244" s="27" customFormat="1" ht="13.5">
      <c r="S244" s="189"/>
    </row>
    <row r="245" s="27" customFormat="1" ht="13.5">
      <c r="S245" s="189"/>
    </row>
    <row r="246" s="27" customFormat="1" ht="13.5">
      <c r="S246" s="189"/>
    </row>
    <row r="247" s="27" customFormat="1" ht="13.5">
      <c r="S247" s="189"/>
    </row>
    <row r="248" s="27" customFormat="1" ht="13.5">
      <c r="S248" s="189"/>
    </row>
    <row r="249" s="27" customFormat="1" ht="13.5">
      <c r="S249" s="189"/>
    </row>
    <row r="250" s="27" customFormat="1" ht="13.5">
      <c r="S250" s="189"/>
    </row>
    <row r="251" s="27" customFormat="1" ht="13.5">
      <c r="S251" s="189"/>
    </row>
    <row r="252" s="27" customFormat="1" ht="13.5">
      <c r="S252" s="189"/>
    </row>
    <row r="253" s="27" customFormat="1" ht="13.5">
      <c r="S253" s="189"/>
    </row>
    <row r="254" s="27" customFormat="1" ht="13.5">
      <c r="S254" s="189"/>
    </row>
    <row r="255" s="27" customFormat="1" ht="13.5">
      <c r="S255" s="189"/>
    </row>
    <row r="256" s="27" customFormat="1" ht="13.5">
      <c r="S256" s="189"/>
    </row>
    <row r="257" s="27" customFormat="1" ht="13.5">
      <c r="S257" s="189"/>
    </row>
    <row r="258" s="27" customFormat="1" ht="13.5">
      <c r="S258" s="189"/>
    </row>
    <row r="259" s="27" customFormat="1" ht="13.5">
      <c r="S259" s="189"/>
    </row>
    <row r="260" s="27" customFormat="1" ht="13.5">
      <c r="S260" s="189"/>
    </row>
    <row r="261" s="27" customFormat="1" ht="13.5">
      <c r="S261" s="189"/>
    </row>
    <row r="262" s="27" customFormat="1" ht="13.5">
      <c r="S262" s="189"/>
    </row>
    <row r="263" s="27" customFormat="1" ht="13.5">
      <c r="S263" s="189"/>
    </row>
    <row r="264" s="27" customFormat="1" ht="13.5">
      <c r="S264" s="189"/>
    </row>
    <row r="265" s="27" customFormat="1" ht="13.5">
      <c r="S265" s="189"/>
    </row>
    <row r="266" s="27" customFormat="1" ht="13.5">
      <c r="S266" s="189"/>
    </row>
    <row r="267" s="27" customFormat="1" ht="13.5">
      <c r="S267" s="189"/>
    </row>
    <row r="268" s="27" customFormat="1" ht="13.5">
      <c r="S268" s="189"/>
    </row>
    <row r="269" s="27" customFormat="1" ht="13.5">
      <c r="S269" s="189"/>
    </row>
    <row r="270" s="27" customFormat="1" ht="13.5">
      <c r="S270" s="189"/>
    </row>
    <row r="271" s="27" customFormat="1" ht="13.5">
      <c r="S271" s="189"/>
    </row>
    <row r="272" s="27" customFormat="1" ht="13.5">
      <c r="S272" s="189"/>
    </row>
    <row r="273" s="27" customFormat="1" ht="13.5">
      <c r="S273" s="189"/>
    </row>
    <row r="274" s="27" customFormat="1" ht="13.5">
      <c r="S274" s="189"/>
    </row>
    <row r="275" s="27" customFormat="1" ht="13.5">
      <c r="S275" s="189"/>
    </row>
    <row r="276" s="27" customFormat="1" ht="13.5">
      <c r="S276" s="189"/>
    </row>
    <row r="277" s="27" customFormat="1" ht="13.5">
      <c r="S277" s="189"/>
    </row>
    <row r="278" s="27" customFormat="1" ht="13.5">
      <c r="S278" s="189"/>
    </row>
    <row r="279" s="27" customFormat="1" ht="13.5">
      <c r="S279" s="189"/>
    </row>
    <row r="280" s="27" customFormat="1" ht="13.5">
      <c r="S280" s="189"/>
    </row>
    <row r="281" s="27" customFormat="1" ht="13.5">
      <c r="S281" s="189"/>
    </row>
    <row r="282" s="27" customFormat="1" ht="13.5">
      <c r="S282" s="189"/>
    </row>
    <row r="283" s="27" customFormat="1" ht="13.5">
      <c r="S283" s="189"/>
    </row>
    <row r="284" s="27" customFormat="1" ht="13.5">
      <c r="S284" s="189"/>
    </row>
    <row r="285" s="27" customFormat="1" ht="13.5">
      <c r="S285" s="189"/>
    </row>
    <row r="286" s="27" customFormat="1" ht="13.5">
      <c r="S286" s="189"/>
    </row>
    <row r="287" s="27" customFormat="1" ht="13.5">
      <c r="S287" s="189"/>
    </row>
    <row r="288" s="27" customFormat="1" ht="13.5">
      <c r="S288" s="189"/>
    </row>
    <row r="289" s="27" customFormat="1" ht="13.5">
      <c r="S289" s="189"/>
    </row>
    <row r="290" s="27" customFormat="1" ht="13.5">
      <c r="S290" s="189"/>
    </row>
    <row r="291" s="27" customFormat="1" ht="13.5">
      <c r="S291" s="189"/>
    </row>
    <row r="292" s="27" customFormat="1" ht="13.5">
      <c r="S292" s="189"/>
    </row>
    <row r="293" s="27" customFormat="1" ht="13.5">
      <c r="S293" s="189"/>
    </row>
    <row r="294" s="27" customFormat="1" ht="13.5">
      <c r="S294" s="189"/>
    </row>
    <row r="295" s="27" customFormat="1" ht="13.5">
      <c r="S295" s="189"/>
    </row>
    <row r="296" s="27" customFormat="1" ht="13.5">
      <c r="S296" s="189"/>
    </row>
    <row r="297" s="27" customFormat="1" ht="13.5">
      <c r="S297" s="189"/>
    </row>
    <row r="298" s="27" customFormat="1" ht="13.5">
      <c r="S298" s="189"/>
    </row>
    <row r="299" s="27" customFormat="1" ht="13.5">
      <c r="S299" s="189"/>
    </row>
    <row r="300" s="27" customFormat="1" ht="13.5">
      <c r="S300" s="189"/>
    </row>
    <row r="301" s="27" customFormat="1" ht="13.5">
      <c r="S301" s="189"/>
    </row>
    <row r="302" s="27" customFormat="1" ht="13.5">
      <c r="S302" s="189"/>
    </row>
    <row r="303" s="27" customFormat="1" ht="13.5">
      <c r="S303" s="189"/>
    </row>
    <row r="304" s="27" customFormat="1" ht="13.5">
      <c r="S304" s="189"/>
    </row>
    <row r="305" s="27" customFormat="1" ht="13.5">
      <c r="S305" s="189"/>
    </row>
    <row r="306" s="27" customFormat="1" ht="13.5">
      <c r="S306" s="189"/>
    </row>
    <row r="307" s="27" customFormat="1" ht="13.5">
      <c r="S307" s="189"/>
    </row>
    <row r="308" s="27" customFormat="1" ht="13.5">
      <c r="S308" s="189"/>
    </row>
    <row r="309" s="27" customFormat="1" ht="13.5">
      <c r="S309" s="189"/>
    </row>
    <row r="310" s="27" customFormat="1" ht="13.5">
      <c r="S310" s="189"/>
    </row>
    <row r="311" s="27" customFormat="1" ht="13.5">
      <c r="S311" s="189"/>
    </row>
    <row r="312" s="27" customFormat="1" ht="13.5">
      <c r="S312" s="189"/>
    </row>
    <row r="313" s="27" customFormat="1" ht="13.5">
      <c r="S313" s="189"/>
    </row>
    <row r="314" s="27" customFormat="1" ht="13.5">
      <c r="S314" s="189"/>
    </row>
    <row r="315" s="27" customFormat="1" ht="13.5">
      <c r="S315" s="189"/>
    </row>
    <row r="316" s="27" customFormat="1" ht="13.5">
      <c r="S316" s="189"/>
    </row>
    <row r="317" s="27" customFormat="1" ht="13.5">
      <c r="S317" s="189"/>
    </row>
    <row r="318" s="27" customFormat="1" ht="13.5">
      <c r="S318" s="189"/>
    </row>
    <row r="319" s="27" customFormat="1" ht="13.5">
      <c r="S319" s="189"/>
    </row>
    <row r="320" s="27" customFormat="1" ht="13.5">
      <c r="S320" s="189"/>
    </row>
    <row r="321" s="27" customFormat="1" ht="13.5">
      <c r="S321" s="189"/>
    </row>
    <row r="322" s="27" customFormat="1" ht="13.5">
      <c r="S322" s="189"/>
    </row>
    <row r="323" s="27" customFormat="1" ht="13.5">
      <c r="S323" s="189"/>
    </row>
    <row r="324" s="27" customFormat="1" ht="13.5">
      <c r="S324" s="189"/>
    </row>
    <row r="325" s="27" customFormat="1" ht="13.5">
      <c r="S325" s="189"/>
    </row>
    <row r="326" s="27" customFormat="1" ht="13.5">
      <c r="S326" s="189"/>
    </row>
    <row r="327" s="27" customFormat="1" ht="13.5">
      <c r="S327" s="189"/>
    </row>
    <row r="328" s="27" customFormat="1" ht="13.5">
      <c r="S328" s="189"/>
    </row>
    <row r="329" s="27" customFormat="1" ht="13.5">
      <c r="S329" s="189"/>
    </row>
    <row r="330" s="27" customFormat="1" ht="13.5">
      <c r="S330" s="189"/>
    </row>
    <row r="331" s="27" customFormat="1" ht="13.5">
      <c r="S331" s="189"/>
    </row>
    <row r="332" s="27" customFormat="1" ht="13.5">
      <c r="S332" s="189"/>
    </row>
    <row r="333" s="27" customFormat="1" ht="13.5">
      <c r="S333" s="189"/>
    </row>
    <row r="334" s="27" customFormat="1" ht="13.5">
      <c r="S334" s="189"/>
    </row>
    <row r="335" s="27" customFormat="1" ht="13.5">
      <c r="S335" s="189"/>
    </row>
    <row r="336" s="27" customFormat="1" ht="13.5">
      <c r="S336" s="189"/>
    </row>
    <row r="337" s="27" customFormat="1" ht="13.5">
      <c r="S337" s="189"/>
    </row>
    <row r="338" s="27" customFormat="1" ht="13.5">
      <c r="S338" s="189"/>
    </row>
    <row r="339" s="27" customFormat="1" ht="13.5">
      <c r="S339" s="189"/>
    </row>
    <row r="340" s="27" customFormat="1" ht="13.5">
      <c r="S340" s="189"/>
    </row>
    <row r="341" s="27" customFormat="1" ht="13.5">
      <c r="S341" s="189"/>
    </row>
    <row r="342" s="27" customFormat="1" ht="13.5">
      <c r="S342" s="189"/>
    </row>
    <row r="343" s="27" customFormat="1" ht="13.5">
      <c r="S343" s="189"/>
    </row>
    <row r="344" s="27" customFormat="1" ht="13.5">
      <c r="S344" s="189"/>
    </row>
    <row r="345" s="27" customFormat="1" ht="13.5">
      <c r="S345" s="189"/>
    </row>
    <row r="346" s="27" customFormat="1" ht="13.5">
      <c r="S346" s="189"/>
    </row>
    <row r="347" s="27" customFormat="1" ht="13.5">
      <c r="S347" s="189"/>
    </row>
    <row r="348" s="27" customFormat="1" ht="13.5">
      <c r="S348" s="189"/>
    </row>
    <row r="349" s="27" customFormat="1" ht="13.5">
      <c r="S349" s="189"/>
    </row>
    <row r="350" s="27" customFormat="1" ht="13.5">
      <c r="S350" s="189"/>
    </row>
    <row r="351" s="27" customFormat="1" ht="13.5">
      <c r="S351" s="189"/>
    </row>
    <row r="352" s="27" customFormat="1" ht="13.5">
      <c r="S352" s="189"/>
    </row>
    <row r="353" s="27" customFormat="1" ht="13.5">
      <c r="S353" s="189"/>
    </row>
    <row r="354" s="27" customFormat="1" ht="13.5">
      <c r="S354" s="189"/>
    </row>
    <row r="355" s="27" customFormat="1" ht="13.5">
      <c r="S355" s="189"/>
    </row>
    <row r="356" s="27" customFormat="1" ht="13.5">
      <c r="S356" s="189"/>
    </row>
    <row r="357" s="27" customFormat="1" ht="13.5">
      <c r="S357" s="189"/>
    </row>
    <row r="358" s="27" customFormat="1" ht="13.5">
      <c r="S358" s="189"/>
    </row>
    <row r="359" s="27" customFormat="1" ht="13.5">
      <c r="S359" s="189"/>
    </row>
    <row r="360" s="27" customFormat="1" ht="13.5">
      <c r="S360" s="189"/>
    </row>
    <row r="361" s="27" customFormat="1" ht="13.5">
      <c r="S361" s="189"/>
    </row>
    <row r="362" s="27" customFormat="1" ht="13.5">
      <c r="S362" s="189"/>
    </row>
    <row r="363" s="27" customFormat="1" ht="13.5">
      <c r="S363" s="189"/>
    </row>
    <row r="364" s="27" customFormat="1" ht="13.5">
      <c r="S364" s="189"/>
    </row>
    <row r="365" s="27" customFormat="1" ht="13.5">
      <c r="S365" s="189"/>
    </row>
    <row r="366" s="27" customFormat="1" ht="13.5">
      <c r="S366" s="189"/>
    </row>
    <row r="367" s="27" customFormat="1" ht="13.5">
      <c r="S367" s="189"/>
    </row>
    <row r="368" s="27" customFormat="1" ht="13.5">
      <c r="S368" s="189"/>
    </row>
    <row r="369" s="27" customFormat="1" ht="13.5">
      <c r="S369" s="189"/>
    </row>
    <row r="370" s="27" customFormat="1" ht="13.5">
      <c r="S370" s="189"/>
    </row>
    <row r="371" s="27" customFormat="1" ht="13.5">
      <c r="S371" s="189"/>
    </row>
    <row r="372" s="27" customFormat="1" ht="13.5">
      <c r="S372" s="189"/>
    </row>
    <row r="373" s="27" customFormat="1" ht="13.5">
      <c r="S373" s="189"/>
    </row>
    <row r="374" s="27" customFormat="1" ht="13.5">
      <c r="S374" s="189"/>
    </row>
    <row r="375" s="27" customFormat="1" ht="13.5">
      <c r="S375" s="189"/>
    </row>
    <row r="376" s="27" customFormat="1" ht="13.5">
      <c r="S376" s="189"/>
    </row>
    <row r="377" s="27" customFormat="1" ht="13.5">
      <c r="S377" s="189"/>
    </row>
    <row r="378" s="27" customFormat="1" ht="13.5">
      <c r="S378" s="189"/>
    </row>
    <row r="379" s="27" customFormat="1" ht="13.5">
      <c r="S379" s="189"/>
    </row>
    <row r="380" s="27" customFormat="1" ht="13.5">
      <c r="S380" s="189"/>
    </row>
    <row r="381" s="27" customFormat="1" ht="13.5">
      <c r="S381" s="189"/>
    </row>
    <row r="382" s="27" customFormat="1" ht="13.5">
      <c r="S382" s="189"/>
    </row>
    <row r="383" s="27" customFormat="1" ht="13.5">
      <c r="S383" s="189"/>
    </row>
    <row r="384" s="27" customFormat="1" ht="13.5">
      <c r="S384" s="189"/>
    </row>
    <row r="385" s="27" customFormat="1" ht="13.5">
      <c r="S385" s="189"/>
    </row>
    <row r="386" s="27" customFormat="1" ht="13.5">
      <c r="S386" s="189"/>
    </row>
    <row r="387" s="27" customFormat="1" ht="13.5">
      <c r="S387" s="189"/>
    </row>
    <row r="388" s="27" customFormat="1" ht="13.5">
      <c r="S388" s="189"/>
    </row>
    <row r="389" s="27" customFormat="1" ht="13.5">
      <c r="S389" s="189"/>
    </row>
    <row r="390" s="27" customFormat="1" ht="13.5">
      <c r="S390" s="189"/>
    </row>
    <row r="391" s="27" customFormat="1" ht="13.5">
      <c r="S391" s="189"/>
    </row>
    <row r="392" s="27" customFormat="1" ht="13.5">
      <c r="S392" s="189"/>
    </row>
    <row r="393" s="27" customFormat="1" ht="13.5">
      <c r="S393" s="189"/>
    </row>
    <row r="394" s="27" customFormat="1" ht="13.5">
      <c r="S394" s="189"/>
    </row>
    <row r="395" s="27" customFormat="1" ht="13.5">
      <c r="S395" s="189"/>
    </row>
    <row r="396" s="27" customFormat="1" ht="13.5">
      <c r="S396" s="189"/>
    </row>
    <row r="397" s="27" customFormat="1" ht="13.5">
      <c r="S397" s="189"/>
    </row>
    <row r="398" s="27" customFormat="1" ht="13.5">
      <c r="S398" s="189"/>
    </row>
    <row r="399" s="27" customFormat="1" ht="13.5">
      <c r="S399" s="189"/>
    </row>
    <row r="400" s="27" customFormat="1" ht="13.5">
      <c r="S400" s="189"/>
    </row>
    <row r="401" s="27" customFormat="1" ht="13.5">
      <c r="S401" s="189"/>
    </row>
    <row r="402" s="27" customFormat="1" ht="13.5">
      <c r="S402" s="189"/>
    </row>
    <row r="403" s="27" customFormat="1" ht="13.5">
      <c r="S403" s="189"/>
    </row>
    <row r="404" s="27" customFormat="1" ht="13.5">
      <c r="S404" s="189"/>
    </row>
    <row r="405" s="27" customFormat="1" ht="13.5">
      <c r="S405" s="189"/>
    </row>
    <row r="406" s="27" customFormat="1" ht="13.5">
      <c r="S406" s="189"/>
    </row>
    <row r="407" s="27" customFormat="1" ht="13.5">
      <c r="S407" s="189"/>
    </row>
    <row r="408" s="27" customFormat="1" ht="13.5">
      <c r="S408" s="189"/>
    </row>
    <row r="409" s="27" customFormat="1" ht="13.5">
      <c r="S409" s="189"/>
    </row>
    <row r="410" s="27" customFormat="1" ht="13.5">
      <c r="S410" s="189"/>
    </row>
    <row r="411" s="27" customFormat="1" ht="13.5">
      <c r="S411" s="189"/>
    </row>
    <row r="412" s="27" customFormat="1" ht="13.5">
      <c r="S412" s="189"/>
    </row>
    <row r="413" s="27" customFormat="1" ht="13.5">
      <c r="S413" s="189"/>
    </row>
    <row r="414" s="27" customFormat="1" ht="13.5">
      <c r="S414" s="189"/>
    </row>
    <row r="415" s="27" customFormat="1" ht="13.5">
      <c r="S415" s="189"/>
    </row>
    <row r="416" s="27" customFormat="1" ht="13.5">
      <c r="S416" s="189"/>
    </row>
    <row r="417" s="27" customFormat="1" ht="13.5">
      <c r="S417" s="189"/>
    </row>
    <row r="418" s="27" customFormat="1" ht="13.5">
      <c r="S418" s="189"/>
    </row>
    <row r="419" s="27" customFormat="1" ht="13.5">
      <c r="S419" s="189"/>
    </row>
    <row r="420" s="27" customFormat="1" ht="13.5">
      <c r="S420" s="189"/>
    </row>
    <row r="421" s="27" customFormat="1" ht="13.5">
      <c r="S421" s="189"/>
    </row>
    <row r="422" s="27" customFormat="1" ht="13.5">
      <c r="S422" s="189"/>
    </row>
    <row r="423" s="27" customFormat="1" ht="13.5">
      <c r="S423" s="189"/>
    </row>
    <row r="424" s="27" customFormat="1" ht="13.5">
      <c r="S424" s="189"/>
    </row>
    <row r="425" s="27" customFormat="1" ht="13.5">
      <c r="S425" s="189"/>
    </row>
    <row r="426" s="27" customFormat="1" ht="13.5">
      <c r="S426" s="189"/>
    </row>
    <row r="427" s="27" customFormat="1" ht="13.5">
      <c r="S427" s="189"/>
    </row>
    <row r="428" s="27" customFormat="1" ht="13.5">
      <c r="S428" s="189"/>
    </row>
    <row r="429" s="27" customFormat="1" ht="13.5">
      <c r="S429" s="189"/>
    </row>
    <row r="430" s="27" customFormat="1" ht="13.5">
      <c r="S430" s="189"/>
    </row>
    <row r="431" s="27" customFormat="1" ht="13.5">
      <c r="S431" s="189"/>
    </row>
    <row r="432" s="27" customFormat="1" ht="13.5">
      <c r="S432" s="189"/>
    </row>
    <row r="433" s="27" customFormat="1" ht="13.5">
      <c r="S433" s="189"/>
    </row>
    <row r="434" s="27" customFormat="1" ht="13.5">
      <c r="S434" s="189"/>
    </row>
    <row r="435" s="27" customFormat="1" ht="13.5">
      <c r="S435" s="189"/>
    </row>
    <row r="436" s="27" customFormat="1" ht="13.5">
      <c r="S436" s="189"/>
    </row>
    <row r="437" s="27" customFormat="1" ht="13.5">
      <c r="S437" s="189"/>
    </row>
    <row r="438" s="27" customFormat="1" ht="13.5">
      <c r="S438" s="189"/>
    </row>
    <row r="439" s="27" customFormat="1" ht="13.5">
      <c r="S439" s="189"/>
    </row>
    <row r="440" s="27" customFormat="1" ht="13.5">
      <c r="S440" s="189"/>
    </row>
    <row r="441" s="27" customFormat="1" ht="13.5">
      <c r="S441" s="189"/>
    </row>
    <row r="442" s="27" customFormat="1" ht="13.5">
      <c r="S442" s="189"/>
    </row>
    <row r="443" s="27" customFormat="1" ht="13.5">
      <c r="S443" s="189"/>
    </row>
    <row r="444" s="27" customFormat="1" ht="13.5">
      <c r="S444" s="189"/>
    </row>
    <row r="445" s="27" customFormat="1" ht="13.5">
      <c r="S445" s="189"/>
    </row>
    <row r="446" s="27" customFormat="1" ht="13.5">
      <c r="S446" s="189"/>
    </row>
    <row r="447" s="27" customFormat="1" ht="13.5">
      <c r="S447" s="189"/>
    </row>
    <row r="448" s="27" customFormat="1" ht="13.5">
      <c r="S448" s="189"/>
    </row>
    <row r="449" s="27" customFormat="1" ht="13.5">
      <c r="S449" s="189"/>
    </row>
    <row r="450" s="27" customFormat="1" ht="13.5">
      <c r="S450" s="189"/>
    </row>
    <row r="451" s="27" customFormat="1" ht="13.5">
      <c r="S451" s="189"/>
    </row>
    <row r="452" s="27" customFormat="1" ht="13.5">
      <c r="S452" s="189"/>
    </row>
    <row r="453" s="27" customFormat="1" ht="13.5">
      <c r="S453" s="189"/>
    </row>
    <row r="454" s="27" customFormat="1" ht="13.5">
      <c r="S454" s="189"/>
    </row>
    <row r="455" s="27" customFormat="1" ht="13.5">
      <c r="S455" s="189"/>
    </row>
    <row r="456" s="27" customFormat="1" ht="13.5">
      <c r="S456" s="189"/>
    </row>
    <row r="457" s="27" customFormat="1" ht="13.5">
      <c r="S457" s="189"/>
    </row>
    <row r="458" s="27" customFormat="1" ht="13.5">
      <c r="S458" s="189"/>
    </row>
    <row r="459" s="27" customFormat="1" ht="13.5">
      <c r="S459" s="189"/>
    </row>
    <row r="460" s="27" customFormat="1" ht="13.5">
      <c r="S460" s="189"/>
    </row>
    <row r="461" s="27" customFormat="1" ht="13.5">
      <c r="S461" s="189"/>
    </row>
    <row r="462" s="27" customFormat="1" ht="13.5">
      <c r="S462" s="189"/>
    </row>
    <row r="463" s="27" customFormat="1" ht="13.5">
      <c r="S463" s="189"/>
    </row>
    <row r="464" s="27" customFormat="1" ht="13.5">
      <c r="S464" s="189"/>
    </row>
    <row r="465" s="27" customFormat="1" ht="13.5">
      <c r="S465" s="189"/>
    </row>
    <row r="466" s="27" customFormat="1" ht="13.5">
      <c r="S466" s="189"/>
    </row>
    <row r="467" s="27" customFormat="1" ht="13.5">
      <c r="S467" s="189"/>
    </row>
    <row r="468" s="27" customFormat="1" ht="13.5">
      <c r="S468" s="189"/>
    </row>
    <row r="469" s="27" customFormat="1" ht="13.5">
      <c r="S469" s="189"/>
    </row>
    <row r="470" s="27" customFormat="1" ht="13.5">
      <c r="S470" s="189"/>
    </row>
    <row r="471" s="27" customFormat="1" ht="13.5">
      <c r="S471" s="189"/>
    </row>
    <row r="472" s="27" customFormat="1" ht="13.5">
      <c r="S472" s="189"/>
    </row>
    <row r="473" s="27" customFormat="1" ht="13.5">
      <c r="S473" s="189"/>
    </row>
    <row r="474" s="27" customFormat="1" ht="13.5">
      <c r="S474" s="189"/>
    </row>
    <row r="475" s="27" customFormat="1" ht="13.5">
      <c r="S475" s="189"/>
    </row>
    <row r="476" s="27" customFormat="1" ht="13.5">
      <c r="S476" s="189"/>
    </row>
    <row r="477" s="27" customFormat="1" ht="13.5">
      <c r="S477" s="189"/>
    </row>
    <row r="478" s="27" customFormat="1" ht="13.5">
      <c r="S478" s="189"/>
    </row>
    <row r="479" s="27" customFormat="1" ht="13.5">
      <c r="S479" s="189"/>
    </row>
    <row r="480" s="27" customFormat="1" ht="13.5">
      <c r="S480" s="189"/>
    </row>
    <row r="481" s="27" customFormat="1" ht="13.5">
      <c r="S481" s="189"/>
    </row>
    <row r="482" s="27" customFormat="1" ht="13.5">
      <c r="S482" s="189"/>
    </row>
    <row r="483" s="27" customFormat="1" ht="13.5">
      <c r="S483" s="189"/>
    </row>
    <row r="484" s="27" customFormat="1" ht="13.5">
      <c r="S484" s="189"/>
    </row>
    <row r="485" s="27" customFormat="1" ht="13.5">
      <c r="S485" s="189"/>
    </row>
    <row r="486" s="27" customFormat="1" ht="13.5">
      <c r="S486" s="189"/>
    </row>
    <row r="487" s="27" customFormat="1" ht="13.5">
      <c r="S487" s="189"/>
    </row>
    <row r="488" s="27" customFormat="1" ht="13.5">
      <c r="S488" s="189"/>
    </row>
    <row r="489" s="27" customFormat="1" ht="13.5">
      <c r="S489" s="189"/>
    </row>
    <row r="490" s="27" customFormat="1" ht="13.5">
      <c r="S490" s="189"/>
    </row>
    <row r="491" s="27" customFormat="1" ht="13.5">
      <c r="S491" s="189"/>
    </row>
    <row r="492" s="27" customFormat="1" ht="13.5">
      <c r="S492" s="189"/>
    </row>
    <row r="493" s="27" customFormat="1" ht="13.5">
      <c r="S493" s="189"/>
    </row>
    <row r="494" s="27" customFormat="1" ht="13.5">
      <c r="S494" s="189"/>
    </row>
    <row r="495" s="27" customFormat="1" ht="13.5">
      <c r="S495" s="189"/>
    </row>
    <row r="496" s="27" customFormat="1" ht="13.5">
      <c r="S496" s="189"/>
    </row>
    <row r="497" s="27" customFormat="1" ht="13.5">
      <c r="S497" s="189"/>
    </row>
    <row r="498" s="27" customFormat="1" ht="13.5">
      <c r="S498" s="189"/>
    </row>
    <row r="499" s="27" customFormat="1" ht="13.5">
      <c r="S499" s="189"/>
    </row>
    <row r="500" s="27" customFormat="1" ht="13.5">
      <c r="S500" s="189"/>
    </row>
    <row r="501" s="27" customFormat="1" ht="13.5">
      <c r="S501" s="189"/>
    </row>
    <row r="502" s="27" customFormat="1" ht="13.5">
      <c r="S502" s="189"/>
    </row>
    <row r="503" s="27" customFormat="1" ht="13.5">
      <c r="S503" s="189"/>
    </row>
    <row r="504" s="27" customFormat="1" ht="13.5">
      <c r="S504" s="189"/>
    </row>
    <row r="505" s="27" customFormat="1" ht="13.5">
      <c r="S505" s="189"/>
    </row>
    <row r="506" s="27" customFormat="1" ht="13.5">
      <c r="S506" s="189"/>
    </row>
    <row r="507" s="27" customFormat="1" ht="13.5">
      <c r="S507" s="189"/>
    </row>
    <row r="508" s="27" customFormat="1" ht="13.5">
      <c r="S508" s="189"/>
    </row>
    <row r="509" s="27" customFormat="1" ht="13.5">
      <c r="S509" s="189"/>
    </row>
    <row r="510" s="27" customFormat="1" ht="13.5">
      <c r="S510" s="189"/>
    </row>
    <row r="511" s="27" customFormat="1" ht="13.5">
      <c r="S511" s="189"/>
    </row>
    <row r="512" s="27" customFormat="1" ht="13.5">
      <c r="S512" s="189"/>
    </row>
    <row r="513" s="27" customFormat="1" ht="13.5">
      <c r="S513" s="189"/>
    </row>
    <row r="514" s="27" customFormat="1" ht="13.5">
      <c r="S514" s="189"/>
    </row>
    <row r="515" s="27" customFormat="1" ht="13.5">
      <c r="S515" s="189"/>
    </row>
    <row r="516" s="27" customFormat="1" ht="13.5">
      <c r="S516" s="189"/>
    </row>
    <row r="517" s="27" customFormat="1" ht="13.5">
      <c r="S517" s="189"/>
    </row>
    <row r="518" s="27" customFormat="1" ht="13.5">
      <c r="S518" s="189"/>
    </row>
    <row r="519" s="27" customFormat="1" ht="13.5">
      <c r="S519" s="189"/>
    </row>
    <row r="520" s="27" customFormat="1" ht="13.5">
      <c r="S520" s="189"/>
    </row>
    <row r="521" s="27" customFormat="1" ht="13.5">
      <c r="S521" s="189"/>
    </row>
    <row r="522" s="27" customFormat="1" ht="13.5">
      <c r="S522" s="189"/>
    </row>
    <row r="523" s="27" customFormat="1" ht="13.5">
      <c r="S523" s="189"/>
    </row>
    <row r="524" s="27" customFormat="1" ht="13.5">
      <c r="S524" s="189"/>
    </row>
    <row r="525" s="27" customFormat="1" ht="13.5">
      <c r="S525" s="189"/>
    </row>
    <row r="526" s="27" customFormat="1" ht="13.5">
      <c r="S526" s="189"/>
    </row>
    <row r="527" s="27" customFormat="1" ht="13.5">
      <c r="S527" s="189"/>
    </row>
    <row r="528" s="27" customFormat="1" ht="13.5">
      <c r="S528" s="189"/>
    </row>
    <row r="529" s="27" customFormat="1" ht="13.5">
      <c r="S529" s="189"/>
    </row>
    <row r="530" s="27" customFormat="1" ht="13.5">
      <c r="S530" s="189"/>
    </row>
    <row r="531" s="27" customFormat="1" ht="13.5">
      <c r="S531" s="189"/>
    </row>
    <row r="532" s="27" customFormat="1" ht="13.5">
      <c r="S532" s="189"/>
    </row>
    <row r="533" s="27" customFormat="1" ht="13.5">
      <c r="S533" s="189"/>
    </row>
    <row r="534" s="27" customFormat="1" ht="13.5">
      <c r="S534" s="189"/>
    </row>
    <row r="535" s="27" customFormat="1" ht="13.5">
      <c r="S535" s="189"/>
    </row>
    <row r="536" s="27" customFormat="1" ht="13.5">
      <c r="S536" s="189"/>
    </row>
    <row r="537" s="27" customFormat="1" ht="13.5">
      <c r="S537" s="189"/>
    </row>
    <row r="538" s="27" customFormat="1" ht="13.5">
      <c r="S538" s="189"/>
    </row>
    <row r="539" s="27" customFormat="1" ht="13.5">
      <c r="S539" s="189"/>
    </row>
    <row r="540" s="27" customFormat="1" ht="13.5">
      <c r="S540" s="189"/>
    </row>
    <row r="541" s="27" customFormat="1" ht="13.5">
      <c r="S541" s="189"/>
    </row>
    <row r="542" s="27" customFormat="1" ht="13.5">
      <c r="S542" s="189"/>
    </row>
    <row r="543" s="27" customFormat="1" ht="13.5">
      <c r="S543" s="189"/>
    </row>
    <row r="544" s="27" customFormat="1" ht="13.5">
      <c r="S544" s="189"/>
    </row>
    <row r="545" s="27" customFormat="1" ht="13.5">
      <c r="S545" s="189"/>
    </row>
    <row r="546" s="27" customFormat="1" ht="13.5">
      <c r="S546" s="189"/>
    </row>
    <row r="547" s="27" customFormat="1" ht="13.5">
      <c r="S547" s="189"/>
    </row>
    <row r="548" s="27" customFormat="1" ht="13.5">
      <c r="S548" s="189"/>
    </row>
    <row r="549" s="27" customFormat="1" ht="13.5">
      <c r="S549" s="189"/>
    </row>
    <row r="550" s="27" customFormat="1" ht="13.5">
      <c r="S550" s="189"/>
    </row>
    <row r="551" s="27" customFormat="1" ht="13.5">
      <c r="S551" s="189"/>
    </row>
    <row r="552" s="27" customFormat="1" ht="13.5">
      <c r="S552" s="189"/>
    </row>
    <row r="553" s="27" customFormat="1" ht="13.5">
      <c r="S553" s="189"/>
    </row>
    <row r="554" s="27" customFormat="1" ht="13.5">
      <c r="S554" s="189"/>
    </row>
    <row r="555" s="27" customFormat="1" ht="13.5">
      <c r="S555" s="189"/>
    </row>
    <row r="556" s="27" customFormat="1" ht="13.5">
      <c r="S556" s="189"/>
    </row>
    <row r="557" s="27" customFormat="1" ht="13.5">
      <c r="S557" s="189"/>
    </row>
    <row r="558" s="27" customFormat="1" ht="13.5">
      <c r="S558" s="189"/>
    </row>
    <row r="559" s="27" customFormat="1" ht="13.5">
      <c r="S559" s="189"/>
    </row>
    <row r="560" s="27" customFormat="1" ht="13.5">
      <c r="S560" s="189"/>
    </row>
    <row r="561" s="27" customFormat="1" ht="13.5">
      <c r="S561" s="189"/>
    </row>
    <row r="562" s="27" customFormat="1" ht="13.5">
      <c r="S562" s="189"/>
    </row>
    <row r="563" s="27" customFormat="1" ht="13.5">
      <c r="S563" s="189"/>
    </row>
    <row r="564" s="27" customFormat="1" ht="13.5">
      <c r="S564" s="189"/>
    </row>
    <row r="565" s="27" customFormat="1" ht="13.5">
      <c r="S565" s="189"/>
    </row>
    <row r="566" s="27" customFormat="1" ht="13.5">
      <c r="S566" s="189"/>
    </row>
    <row r="567" s="27" customFormat="1" ht="13.5">
      <c r="S567" s="189"/>
    </row>
    <row r="568" s="27" customFormat="1" ht="13.5">
      <c r="S568" s="189"/>
    </row>
    <row r="569" s="27" customFormat="1" ht="13.5">
      <c r="S569" s="189"/>
    </row>
    <row r="570" s="27" customFormat="1" ht="13.5">
      <c r="S570" s="189"/>
    </row>
    <row r="571" s="27" customFormat="1" ht="13.5">
      <c r="S571" s="189"/>
    </row>
    <row r="572" s="27" customFormat="1" ht="13.5">
      <c r="S572" s="189"/>
    </row>
    <row r="573" s="27" customFormat="1" ht="13.5">
      <c r="S573" s="189"/>
    </row>
    <row r="574" s="27" customFormat="1" ht="13.5">
      <c r="S574" s="189"/>
    </row>
    <row r="575" s="27" customFormat="1" ht="13.5">
      <c r="S575" s="189"/>
    </row>
    <row r="576" s="27" customFormat="1" ht="13.5">
      <c r="S576" s="189"/>
    </row>
    <row r="577" s="27" customFormat="1" ht="13.5">
      <c r="S577" s="189"/>
    </row>
    <row r="578" s="27" customFormat="1" ht="13.5">
      <c r="S578" s="189"/>
    </row>
    <row r="579" s="27" customFormat="1" ht="13.5">
      <c r="S579" s="189"/>
    </row>
    <row r="580" s="27" customFormat="1" ht="13.5">
      <c r="S580" s="189"/>
    </row>
    <row r="581" s="27" customFormat="1" ht="13.5">
      <c r="S581" s="189"/>
    </row>
    <row r="582" s="27" customFormat="1" ht="13.5">
      <c r="S582" s="189"/>
    </row>
    <row r="583" s="27" customFormat="1" ht="13.5">
      <c r="S583" s="189"/>
    </row>
    <row r="584" s="27" customFormat="1" ht="13.5">
      <c r="S584" s="189"/>
    </row>
    <row r="585" s="27" customFormat="1" ht="13.5">
      <c r="S585" s="189"/>
    </row>
    <row r="586" s="27" customFormat="1" ht="13.5">
      <c r="S586" s="189"/>
    </row>
    <row r="587" s="27" customFormat="1" ht="13.5">
      <c r="S587" s="189"/>
    </row>
    <row r="588" s="27" customFormat="1" ht="13.5">
      <c r="S588" s="189"/>
    </row>
    <row r="589" s="27" customFormat="1" ht="13.5">
      <c r="S589" s="189"/>
    </row>
    <row r="590" s="27" customFormat="1" ht="13.5">
      <c r="S590" s="189"/>
    </row>
    <row r="591" s="27" customFormat="1" ht="13.5">
      <c r="S591" s="189"/>
    </row>
    <row r="592" s="27" customFormat="1" ht="13.5">
      <c r="S592" s="189"/>
    </row>
    <row r="593" s="27" customFormat="1" ht="13.5">
      <c r="S593" s="189"/>
    </row>
    <row r="594" s="27" customFormat="1" ht="13.5">
      <c r="S594" s="189"/>
    </row>
    <row r="595" s="27" customFormat="1" ht="13.5">
      <c r="S595" s="189"/>
    </row>
    <row r="596" s="27" customFormat="1" ht="13.5">
      <c r="S596" s="189"/>
    </row>
    <row r="597" s="27" customFormat="1" ht="13.5">
      <c r="S597" s="189"/>
    </row>
    <row r="598" s="27" customFormat="1" ht="13.5">
      <c r="S598" s="189"/>
    </row>
    <row r="599" s="27" customFormat="1" ht="13.5">
      <c r="S599" s="189"/>
    </row>
    <row r="600" s="27" customFormat="1" ht="13.5">
      <c r="S600" s="189"/>
    </row>
    <row r="601" s="27" customFormat="1" ht="13.5">
      <c r="S601" s="189"/>
    </row>
    <row r="602" s="27" customFormat="1" ht="13.5">
      <c r="S602" s="189"/>
    </row>
    <row r="603" s="27" customFormat="1" ht="13.5">
      <c r="S603" s="189"/>
    </row>
    <row r="604" s="27" customFormat="1" ht="13.5">
      <c r="S604" s="189"/>
    </row>
    <row r="605" s="27" customFormat="1" ht="13.5">
      <c r="S605" s="189"/>
    </row>
    <row r="606" s="27" customFormat="1" ht="13.5">
      <c r="S606" s="189"/>
    </row>
    <row r="607" s="27" customFormat="1" ht="13.5">
      <c r="S607" s="189"/>
    </row>
    <row r="608" s="27" customFormat="1" ht="13.5">
      <c r="S608" s="189"/>
    </row>
    <row r="609" s="27" customFormat="1" ht="13.5">
      <c r="S609" s="189"/>
    </row>
    <row r="610" s="27" customFormat="1" ht="13.5">
      <c r="S610" s="189"/>
    </row>
    <row r="611" s="27" customFormat="1" ht="13.5">
      <c r="S611" s="189"/>
    </row>
    <row r="612" s="27" customFormat="1" ht="13.5">
      <c r="S612" s="189"/>
    </row>
    <row r="613" s="27" customFormat="1" ht="13.5">
      <c r="S613" s="189"/>
    </row>
    <row r="614" s="27" customFormat="1" ht="13.5">
      <c r="S614" s="189"/>
    </row>
    <row r="615" s="27" customFormat="1" ht="13.5">
      <c r="S615" s="189"/>
    </row>
    <row r="616" s="27" customFormat="1" ht="13.5">
      <c r="S616" s="189"/>
    </row>
    <row r="617" s="27" customFormat="1" ht="13.5">
      <c r="S617" s="189"/>
    </row>
    <row r="618" s="27" customFormat="1" ht="13.5">
      <c r="S618" s="189"/>
    </row>
    <row r="619" s="27" customFormat="1" ht="13.5">
      <c r="S619" s="189"/>
    </row>
    <row r="620" s="27" customFormat="1" ht="13.5">
      <c r="S620" s="189"/>
    </row>
    <row r="621" s="27" customFormat="1" ht="13.5">
      <c r="S621" s="189"/>
    </row>
    <row r="622" s="27" customFormat="1" ht="13.5">
      <c r="S622" s="189"/>
    </row>
    <row r="623" s="27" customFormat="1" ht="13.5">
      <c r="S623" s="189"/>
    </row>
    <row r="624" s="27" customFormat="1" ht="13.5">
      <c r="S624" s="189"/>
    </row>
    <row r="625" s="27" customFormat="1" ht="13.5">
      <c r="S625" s="189"/>
    </row>
    <row r="626" s="27" customFormat="1" ht="13.5">
      <c r="S626" s="189"/>
    </row>
    <row r="627" s="27" customFormat="1" ht="13.5">
      <c r="S627" s="189"/>
    </row>
    <row r="628" s="27" customFormat="1" ht="13.5">
      <c r="S628" s="189"/>
    </row>
    <row r="629" s="27" customFormat="1" ht="13.5">
      <c r="S629" s="189"/>
    </row>
    <row r="630" s="27" customFormat="1" ht="13.5">
      <c r="S630" s="189"/>
    </row>
    <row r="631" s="27" customFormat="1" ht="13.5">
      <c r="S631" s="189"/>
    </row>
    <row r="632" s="27" customFormat="1" ht="13.5">
      <c r="S632" s="189"/>
    </row>
    <row r="633" s="27" customFormat="1" ht="13.5">
      <c r="S633" s="189"/>
    </row>
    <row r="634" s="27" customFormat="1" ht="13.5">
      <c r="S634" s="189"/>
    </row>
    <row r="635" s="27" customFormat="1" ht="13.5">
      <c r="S635" s="189"/>
    </row>
    <row r="636" s="27" customFormat="1" ht="13.5">
      <c r="S636" s="189"/>
    </row>
    <row r="637" s="27" customFormat="1" ht="13.5">
      <c r="S637" s="189"/>
    </row>
    <row r="638" s="27" customFormat="1" ht="13.5">
      <c r="S638" s="189"/>
    </row>
    <row r="639" s="27" customFormat="1" ht="13.5">
      <c r="S639" s="189"/>
    </row>
    <row r="640" s="27" customFormat="1" ht="13.5">
      <c r="S640" s="189"/>
    </row>
    <row r="641" s="27" customFormat="1" ht="13.5">
      <c r="S641" s="189"/>
    </row>
    <row r="642" s="27" customFormat="1" ht="13.5">
      <c r="S642" s="189"/>
    </row>
    <row r="643" s="27" customFormat="1" ht="13.5">
      <c r="S643" s="189"/>
    </row>
    <row r="644" s="27" customFormat="1" ht="13.5">
      <c r="S644" s="189"/>
    </row>
    <row r="645" s="27" customFormat="1" ht="13.5">
      <c r="S645" s="189"/>
    </row>
    <row r="646" s="27" customFormat="1" ht="13.5">
      <c r="S646" s="189"/>
    </row>
    <row r="647" s="27" customFormat="1" ht="13.5">
      <c r="S647" s="189"/>
    </row>
    <row r="648" s="27" customFormat="1" ht="13.5">
      <c r="S648" s="189"/>
    </row>
    <row r="649" s="27" customFormat="1" ht="13.5">
      <c r="S649" s="189"/>
    </row>
    <row r="650" s="27" customFormat="1" ht="13.5">
      <c r="S650" s="189"/>
    </row>
    <row r="651" s="27" customFormat="1" ht="13.5">
      <c r="S651" s="189"/>
    </row>
    <row r="652" s="27" customFormat="1" ht="13.5">
      <c r="S652" s="189"/>
    </row>
    <row r="653" s="27" customFormat="1" ht="13.5">
      <c r="S653" s="189"/>
    </row>
    <row r="654" s="27" customFormat="1" ht="13.5">
      <c r="S654" s="189"/>
    </row>
    <row r="655" s="27" customFormat="1" ht="13.5">
      <c r="S655" s="189"/>
    </row>
    <row r="656" s="27" customFormat="1" ht="13.5">
      <c r="S656" s="189"/>
    </row>
    <row r="657" s="27" customFormat="1" ht="13.5">
      <c r="S657" s="189"/>
    </row>
    <row r="658" s="27" customFormat="1" ht="13.5">
      <c r="S658" s="189"/>
    </row>
    <row r="659" s="27" customFormat="1" ht="13.5">
      <c r="S659" s="189"/>
    </row>
    <row r="660" s="27" customFormat="1" ht="13.5">
      <c r="S660" s="189"/>
    </row>
    <row r="661" s="27" customFormat="1" ht="13.5">
      <c r="S661" s="189"/>
    </row>
    <row r="662" s="27" customFormat="1" ht="13.5">
      <c r="S662" s="189"/>
    </row>
    <row r="663" s="27" customFormat="1" ht="13.5">
      <c r="S663" s="189"/>
    </row>
    <row r="664" s="27" customFormat="1" ht="13.5">
      <c r="S664" s="189"/>
    </row>
    <row r="665" s="27" customFormat="1" ht="13.5">
      <c r="S665" s="189"/>
    </row>
    <row r="666" s="27" customFormat="1" ht="13.5">
      <c r="S666" s="189"/>
    </row>
    <row r="667" s="27" customFormat="1" ht="13.5">
      <c r="S667" s="189"/>
    </row>
    <row r="668" s="27" customFormat="1" ht="13.5">
      <c r="S668" s="189"/>
    </row>
    <row r="669" s="27" customFormat="1" ht="13.5">
      <c r="S669" s="189"/>
    </row>
    <row r="670" s="27" customFormat="1" ht="13.5">
      <c r="S670" s="189"/>
    </row>
    <row r="671" s="27" customFormat="1" ht="13.5">
      <c r="S671" s="189"/>
    </row>
    <row r="672" s="27" customFormat="1" ht="13.5">
      <c r="S672" s="189"/>
    </row>
    <row r="673" s="27" customFormat="1" ht="13.5">
      <c r="S673" s="189"/>
    </row>
    <row r="674" s="27" customFormat="1" ht="13.5">
      <c r="S674" s="189"/>
    </row>
    <row r="675" s="27" customFormat="1" ht="13.5">
      <c r="S675" s="189"/>
    </row>
    <row r="676" s="27" customFormat="1" ht="13.5">
      <c r="S676" s="189"/>
    </row>
    <row r="677" s="27" customFormat="1" ht="13.5">
      <c r="S677" s="189"/>
    </row>
    <row r="678" s="27" customFormat="1" ht="13.5">
      <c r="S678" s="189"/>
    </row>
    <row r="679" s="27" customFormat="1" ht="13.5">
      <c r="S679" s="189"/>
    </row>
    <row r="680" s="27" customFormat="1" ht="13.5">
      <c r="S680" s="189"/>
    </row>
    <row r="681" s="27" customFormat="1" ht="13.5">
      <c r="S681" s="189"/>
    </row>
    <row r="682" s="27" customFormat="1" ht="13.5">
      <c r="S682" s="189"/>
    </row>
    <row r="683" s="27" customFormat="1" ht="13.5">
      <c r="S683" s="189"/>
    </row>
    <row r="684" s="27" customFormat="1" ht="13.5">
      <c r="S684" s="189"/>
    </row>
    <row r="685" s="27" customFormat="1" ht="13.5">
      <c r="S685" s="189"/>
    </row>
    <row r="686" s="27" customFormat="1" ht="13.5">
      <c r="S686" s="189"/>
    </row>
    <row r="687" s="27" customFormat="1" ht="13.5">
      <c r="S687" s="189"/>
    </row>
    <row r="688" s="27" customFormat="1" ht="13.5">
      <c r="S688" s="189"/>
    </row>
    <row r="689" s="27" customFormat="1" ht="13.5">
      <c r="S689" s="189"/>
    </row>
    <row r="690" s="27" customFormat="1" ht="13.5">
      <c r="S690" s="189"/>
    </row>
    <row r="691" s="27" customFormat="1" ht="13.5">
      <c r="S691" s="189"/>
    </row>
    <row r="692" s="27" customFormat="1" ht="13.5">
      <c r="S692" s="189"/>
    </row>
    <row r="693" s="27" customFormat="1" ht="13.5">
      <c r="S693" s="189"/>
    </row>
    <row r="694" s="27" customFormat="1" ht="13.5">
      <c r="S694" s="189"/>
    </row>
    <row r="695" s="27" customFormat="1" ht="13.5">
      <c r="S695" s="189"/>
    </row>
    <row r="696" s="27" customFormat="1" ht="13.5">
      <c r="S696" s="189"/>
    </row>
    <row r="697" s="27" customFormat="1" ht="13.5">
      <c r="S697" s="189"/>
    </row>
    <row r="698" s="27" customFormat="1" ht="13.5">
      <c r="S698" s="189"/>
    </row>
    <row r="699" s="27" customFormat="1" ht="13.5">
      <c r="S699" s="189"/>
    </row>
    <row r="700" s="27" customFormat="1" ht="13.5">
      <c r="S700" s="189"/>
    </row>
    <row r="701" s="27" customFormat="1" ht="13.5">
      <c r="S701" s="189"/>
    </row>
    <row r="702" s="27" customFormat="1" ht="13.5">
      <c r="S702" s="189"/>
    </row>
    <row r="703" s="27" customFormat="1" ht="13.5">
      <c r="S703" s="189"/>
    </row>
    <row r="704" s="27" customFormat="1" ht="13.5">
      <c r="S704" s="189"/>
    </row>
    <row r="705" s="27" customFormat="1" ht="13.5">
      <c r="S705" s="189"/>
    </row>
    <row r="706" s="27" customFormat="1" ht="13.5">
      <c r="S706" s="189"/>
    </row>
    <row r="707" s="27" customFormat="1" ht="13.5">
      <c r="S707" s="189"/>
    </row>
    <row r="708" s="27" customFormat="1" ht="13.5">
      <c r="S708" s="189"/>
    </row>
    <row r="709" s="27" customFormat="1" ht="13.5">
      <c r="S709" s="189"/>
    </row>
    <row r="710" s="27" customFormat="1" ht="13.5">
      <c r="S710" s="189"/>
    </row>
    <row r="711" s="27" customFormat="1" ht="13.5">
      <c r="S711" s="189"/>
    </row>
    <row r="712" s="27" customFormat="1" ht="13.5">
      <c r="S712" s="189"/>
    </row>
    <row r="713" s="27" customFormat="1" ht="13.5">
      <c r="S713" s="189"/>
    </row>
    <row r="714" s="27" customFormat="1" ht="13.5">
      <c r="S714" s="189"/>
    </row>
    <row r="715" s="27" customFormat="1" ht="13.5">
      <c r="S715" s="189"/>
    </row>
    <row r="716" s="27" customFormat="1" ht="13.5">
      <c r="S716" s="189"/>
    </row>
    <row r="717" s="27" customFormat="1" ht="13.5">
      <c r="S717" s="189"/>
    </row>
    <row r="718" s="27" customFormat="1" ht="13.5">
      <c r="S718" s="189"/>
    </row>
    <row r="719" s="27" customFormat="1" ht="13.5">
      <c r="S719" s="189"/>
    </row>
    <row r="720" s="27" customFormat="1" ht="13.5">
      <c r="S720" s="189"/>
    </row>
    <row r="721" s="27" customFormat="1" ht="13.5">
      <c r="S721" s="189"/>
    </row>
    <row r="722" s="27" customFormat="1" ht="13.5">
      <c r="S722" s="189"/>
    </row>
    <row r="723" s="27" customFormat="1" ht="13.5">
      <c r="S723" s="189"/>
    </row>
    <row r="724" s="27" customFormat="1" ht="13.5">
      <c r="S724" s="189"/>
    </row>
    <row r="725" s="27" customFormat="1" ht="13.5">
      <c r="S725" s="189"/>
    </row>
    <row r="726" s="27" customFormat="1" ht="13.5">
      <c r="S726" s="189"/>
    </row>
    <row r="727" s="27" customFormat="1" ht="13.5">
      <c r="S727" s="189"/>
    </row>
    <row r="728" s="27" customFormat="1" ht="13.5">
      <c r="S728" s="189"/>
    </row>
    <row r="729" s="27" customFormat="1" ht="13.5">
      <c r="S729" s="189"/>
    </row>
    <row r="730" s="27" customFormat="1" ht="13.5">
      <c r="S730" s="189"/>
    </row>
    <row r="731" s="27" customFormat="1" ht="13.5">
      <c r="S731" s="189"/>
    </row>
    <row r="732" s="27" customFormat="1" ht="13.5">
      <c r="S732" s="189"/>
    </row>
    <row r="733" s="27" customFormat="1" ht="13.5">
      <c r="S733" s="189"/>
    </row>
    <row r="734" s="27" customFormat="1" ht="13.5">
      <c r="S734" s="189"/>
    </row>
    <row r="735" s="27" customFormat="1" ht="13.5">
      <c r="S735" s="189"/>
    </row>
    <row r="736" s="27" customFormat="1" ht="13.5">
      <c r="S736" s="189"/>
    </row>
    <row r="737" s="27" customFormat="1" ht="13.5">
      <c r="S737" s="189"/>
    </row>
    <row r="738" s="27" customFormat="1" ht="13.5">
      <c r="S738" s="189"/>
    </row>
    <row r="739" s="27" customFormat="1" ht="13.5">
      <c r="S739" s="189"/>
    </row>
    <row r="740" s="27" customFormat="1" ht="13.5">
      <c r="S740" s="189"/>
    </row>
    <row r="741" s="27" customFormat="1" ht="13.5">
      <c r="S741" s="189"/>
    </row>
    <row r="742" s="27" customFormat="1" ht="13.5">
      <c r="S742" s="189"/>
    </row>
    <row r="743" s="27" customFormat="1" ht="13.5">
      <c r="S743" s="189"/>
    </row>
    <row r="744" s="27" customFormat="1" ht="13.5">
      <c r="S744" s="189"/>
    </row>
    <row r="745" s="27" customFormat="1" ht="13.5">
      <c r="S745" s="189"/>
    </row>
    <row r="746" s="27" customFormat="1" ht="13.5">
      <c r="S746" s="189"/>
    </row>
    <row r="747" s="27" customFormat="1" ht="13.5">
      <c r="S747" s="189"/>
    </row>
    <row r="748" s="27" customFormat="1" ht="13.5">
      <c r="S748" s="189"/>
    </row>
    <row r="749" s="27" customFormat="1" ht="13.5">
      <c r="S749" s="189"/>
    </row>
    <row r="750" s="27" customFormat="1" ht="13.5">
      <c r="S750" s="189"/>
    </row>
    <row r="751" s="27" customFormat="1" ht="13.5">
      <c r="S751" s="189"/>
    </row>
    <row r="752" s="27" customFormat="1" ht="13.5">
      <c r="S752" s="189"/>
    </row>
    <row r="753" s="27" customFormat="1" ht="13.5">
      <c r="S753" s="189"/>
    </row>
    <row r="754" s="27" customFormat="1" ht="13.5">
      <c r="S754" s="189"/>
    </row>
    <row r="755" s="27" customFormat="1" ht="13.5">
      <c r="S755" s="189"/>
    </row>
    <row r="756" s="27" customFormat="1" ht="13.5">
      <c r="S756" s="189"/>
    </row>
    <row r="757" s="27" customFormat="1" ht="13.5">
      <c r="S757" s="189"/>
    </row>
    <row r="758" s="27" customFormat="1" ht="13.5">
      <c r="S758" s="189"/>
    </row>
    <row r="759" s="27" customFormat="1" ht="13.5">
      <c r="S759" s="189"/>
    </row>
    <row r="760" s="27" customFormat="1" ht="13.5">
      <c r="S760" s="189"/>
    </row>
    <row r="761" s="27" customFormat="1" ht="13.5">
      <c r="S761" s="189"/>
    </row>
    <row r="762" s="27" customFormat="1" ht="13.5">
      <c r="S762" s="189"/>
    </row>
    <row r="763" s="27" customFormat="1" ht="13.5">
      <c r="S763" s="189"/>
    </row>
    <row r="764" s="27" customFormat="1" ht="13.5">
      <c r="S764" s="189"/>
    </row>
    <row r="765" s="27" customFormat="1" ht="13.5">
      <c r="S765" s="189"/>
    </row>
    <row r="766" s="27" customFormat="1" ht="13.5">
      <c r="S766" s="189"/>
    </row>
    <row r="767" s="27" customFormat="1" ht="13.5">
      <c r="S767" s="189"/>
    </row>
    <row r="768" s="27" customFormat="1" ht="13.5">
      <c r="S768" s="189"/>
    </row>
    <row r="769" s="27" customFormat="1" ht="13.5">
      <c r="S769" s="189"/>
    </row>
    <row r="770" s="27" customFormat="1" ht="13.5">
      <c r="S770" s="189"/>
    </row>
    <row r="771" s="27" customFormat="1" ht="13.5">
      <c r="S771" s="189"/>
    </row>
    <row r="772" s="27" customFormat="1" ht="13.5">
      <c r="S772" s="189"/>
    </row>
    <row r="773" s="27" customFormat="1" ht="13.5">
      <c r="S773" s="189"/>
    </row>
    <row r="774" s="27" customFormat="1" ht="13.5">
      <c r="S774" s="189"/>
    </row>
    <row r="775" s="27" customFormat="1" ht="13.5">
      <c r="S775" s="189"/>
    </row>
    <row r="776" s="27" customFormat="1" ht="13.5">
      <c r="S776" s="189"/>
    </row>
    <row r="777" s="27" customFormat="1" ht="13.5">
      <c r="S777" s="189"/>
    </row>
    <row r="778" s="27" customFormat="1" ht="13.5">
      <c r="S778" s="189"/>
    </row>
    <row r="779" s="27" customFormat="1" ht="13.5">
      <c r="S779" s="189"/>
    </row>
    <row r="780" s="27" customFormat="1" ht="13.5">
      <c r="S780" s="189"/>
    </row>
    <row r="781" s="27" customFormat="1" ht="13.5">
      <c r="S781" s="189"/>
    </row>
    <row r="782" s="27" customFormat="1" ht="13.5">
      <c r="S782" s="189"/>
    </row>
    <row r="783" s="27" customFormat="1" ht="13.5">
      <c r="S783" s="189"/>
    </row>
    <row r="784" s="27" customFormat="1" ht="13.5">
      <c r="S784" s="189"/>
    </row>
    <row r="785" s="27" customFormat="1" ht="13.5">
      <c r="S785" s="189"/>
    </row>
    <row r="786" s="27" customFormat="1" ht="13.5">
      <c r="S786" s="189"/>
    </row>
    <row r="787" s="27" customFormat="1" ht="13.5">
      <c r="S787" s="189"/>
    </row>
    <row r="788" s="27" customFormat="1" ht="13.5">
      <c r="S788" s="189"/>
    </row>
    <row r="789" s="27" customFormat="1" ht="13.5">
      <c r="S789" s="189"/>
    </row>
    <row r="790" s="27" customFormat="1" ht="13.5">
      <c r="S790" s="189"/>
    </row>
    <row r="791" s="27" customFormat="1" ht="13.5">
      <c r="S791" s="189"/>
    </row>
    <row r="792" s="27" customFormat="1" ht="13.5">
      <c r="S792" s="189"/>
    </row>
    <row r="793" s="27" customFormat="1" ht="13.5">
      <c r="S793" s="189"/>
    </row>
    <row r="794" s="27" customFormat="1" ht="13.5">
      <c r="S794" s="189"/>
    </row>
    <row r="795" s="27" customFormat="1" ht="13.5">
      <c r="S795" s="189"/>
    </row>
    <row r="796" s="27" customFormat="1" ht="13.5">
      <c r="S796" s="189"/>
    </row>
    <row r="797" s="27" customFormat="1" ht="13.5">
      <c r="S797" s="189"/>
    </row>
    <row r="798" s="27" customFormat="1" ht="13.5">
      <c r="S798" s="189"/>
    </row>
    <row r="799" s="27" customFormat="1" ht="13.5">
      <c r="S799" s="189"/>
    </row>
    <row r="800" s="27" customFormat="1" ht="13.5">
      <c r="S800" s="189"/>
    </row>
    <row r="801" s="27" customFormat="1" ht="13.5">
      <c r="S801" s="189"/>
    </row>
    <row r="802" s="27" customFormat="1" ht="13.5">
      <c r="S802" s="189"/>
    </row>
    <row r="803" s="27" customFormat="1" ht="13.5">
      <c r="S803" s="189"/>
    </row>
    <row r="804" s="27" customFormat="1" ht="13.5">
      <c r="S804" s="189"/>
    </row>
    <row r="805" s="27" customFormat="1" ht="13.5">
      <c r="S805" s="189"/>
    </row>
    <row r="806" s="27" customFormat="1" ht="13.5">
      <c r="S806" s="189"/>
    </row>
    <row r="807" s="27" customFormat="1" ht="13.5">
      <c r="S807" s="189"/>
    </row>
    <row r="808" s="27" customFormat="1" ht="13.5">
      <c r="S808" s="189"/>
    </row>
    <row r="809" s="27" customFormat="1" ht="13.5">
      <c r="S809" s="189"/>
    </row>
    <row r="810" s="27" customFormat="1" ht="13.5">
      <c r="S810" s="189"/>
    </row>
    <row r="811" s="27" customFormat="1" ht="13.5">
      <c r="S811" s="189"/>
    </row>
    <row r="812" s="27" customFormat="1" ht="13.5">
      <c r="S812" s="189"/>
    </row>
    <row r="813" s="27" customFormat="1" ht="13.5">
      <c r="S813" s="189"/>
    </row>
    <row r="814" s="27" customFormat="1" ht="13.5">
      <c r="S814" s="189"/>
    </row>
    <row r="815" s="27" customFormat="1" ht="13.5">
      <c r="S815" s="189"/>
    </row>
    <row r="816" s="27" customFormat="1" ht="13.5">
      <c r="S816" s="189"/>
    </row>
    <row r="817" s="27" customFormat="1" ht="13.5">
      <c r="S817" s="189"/>
    </row>
    <row r="818" s="27" customFormat="1" ht="13.5">
      <c r="S818" s="189"/>
    </row>
    <row r="819" s="27" customFormat="1" ht="13.5">
      <c r="S819" s="189"/>
    </row>
    <row r="820" s="27" customFormat="1" ht="13.5">
      <c r="S820" s="189"/>
    </row>
    <row r="821" s="27" customFormat="1" ht="13.5">
      <c r="S821" s="189"/>
    </row>
    <row r="822" s="27" customFormat="1" ht="13.5">
      <c r="S822" s="189"/>
    </row>
    <row r="823" s="27" customFormat="1" ht="13.5">
      <c r="S823" s="189"/>
    </row>
    <row r="824" s="27" customFormat="1" ht="13.5">
      <c r="S824" s="189"/>
    </row>
    <row r="825" s="27" customFormat="1" ht="13.5">
      <c r="S825" s="189"/>
    </row>
    <row r="826" s="27" customFormat="1" ht="13.5">
      <c r="S826" s="189"/>
    </row>
    <row r="827" s="27" customFormat="1" ht="13.5">
      <c r="S827" s="189"/>
    </row>
    <row r="828" s="27" customFormat="1" ht="13.5">
      <c r="S828" s="189"/>
    </row>
    <row r="829" s="27" customFormat="1" ht="13.5">
      <c r="S829" s="189"/>
    </row>
    <row r="830" s="27" customFormat="1" ht="13.5">
      <c r="S830" s="189"/>
    </row>
    <row r="831" s="27" customFormat="1" ht="13.5">
      <c r="S831" s="189"/>
    </row>
    <row r="832" s="27" customFormat="1" ht="13.5">
      <c r="S832" s="189"/>
    </row>
    <row r="833" s="27" customFormat="1" ht="13.5">
      <c r="S833" s="189"/>
    </row>
    <row r="834" s="27" customFormat="1" ht="13.5">
      <c r="S834" s="189"/>
    </row>
    <row r="835" s="27" customFormat="1" ht="13.5">
      <c r="S835" s="189"/>
    </row>
    <row r="836" s="27" customFormat="1" ht="13.5">
      <c r="S836" s="189"/>
    </row>
    <row r="837" s="27" customFormat="1" ht="13.5">
      <c r="S837" s="189"/>
    </row>
    <row r="838" s="27" customFormat="1" ht="13.5">
      <c r="S838" s="189"/>
    </row>
    <row r="839" s="27" customFormat="1" ht="13.5">
      <c r="S839" s="189"/>
    </row>
    <row r="840" s="27" customFormat="1" ht="13.5">
      <c r="S840" s="189"/>
    </row>
    <row r="841" s="27" customFormat="1" ht="13.5">
      <c r="S841" s="189"/>
    </row>
    <row r="842" s="27" customFormat="1" ht="13.5">
      <c r="S842" s="189"/>
    </row>
    <row r="843" s="27" customFormat="1" ht="13.5">
      <c r="S843" s="189"/>
    </row>
    <row r="844" s="27" customFormat="1" ht="13.5">
      <c r="S844" s="189"/>
    </row>
    <row r="845" s="27" customFormat="1" ht="13.5">
      <c r="S845" s="189"/>
    </row>
    <row r="846" s="27" customFormat="1" ht="13.5">
      <c r="S846" s="189"/>
    </row>
    <row r="847" s="27" customFormat="1" ht="13.5">
      <c r="S847" s="189"/>
    </row>
    <row r="848" s="27" customFormat="1" ht="13.5">
      <c r="S848" s="189"/>
    </row>
    <row r="849" s="27" customFormat="1" ht="13.5">
      <c r="S849" s="189"/>
    </row>
    <row r="850" s="27" customFormat="1" ht="13.5">
      <c r="S850" s="189"/>
    </row>
    <row r="851" s="27" customFormat="1" ht="13.5">
      <c r="S851" s="189"/>
    </row>
    <row r="852" s="27" customFormat="1" ht="13.5">
      <c r="S852" s="189"/>
    </row>
    <row r="853" s="27" customFormat="1" ht="13.5">
      <c r="S853" s="189"/>
    </row>
    <row r="854" s="27" customFormat="1" ht="13.5">
      <c r="S854" s="189"/>
    </row>
    <row r="855" s="27" customFormat="1" ht="13.5">
      <c r="S855" s="189"/>
    </row>
    <row r="856" s="27" customFormat="1" ht="13.5">
      <c r="S856" s="189"/>
    </row>
    <row r="857" s="27" customFormat="1" ht="13.5">
      <c r="S857" s="189"/>
    </row>
    <row r="858" s="27" customFormat="1" ht="13.5">
      <c r="S858" s="189"/>
    </row>
    <row r="859" s="27" customFormat="1" ht="13.5">
      <c r="S859" s="189"/>
    </row>
    <row r="860" s="27" customFormat="1" ht="13.5">
      <c r="S860" s="189"/>
    </row>
    <row r="861" s="27" customFormat="1" ht="13.5">
      <c r="S861" s="189"/>
    </row>
    <row r="862" s="27" customFormat="1" ht="13.5">
      <c r="S862" s="189"/>
    </row>
    <row r="863" s="27" customFormat="1" ht="13.5">
      <c r="S863" s="189"/>
    </row>
    <row r="864" s="27" customFormat="1" ht="13.5">
      <c r="S864" s="189"/>
    </row>
    <row r="865" s="27" customFormat="1" ht="13.5">
      <c r="S865" s="189"/>
    </row>
    <row r="866" s="27" customFormat="1" ht="13.5">
      <c r="S866" s="189"/>
    </row>
    <row r="867" s="27" customFormat="1" ht="13.5">
      <c r="S867" s="189"/>
    </row>
    <row r="868" s="27" customFormat="1" ht="13.5">
      <c r="S868" s="189"/>
    </row>
    <row r="869" s="27" customFormat="1" ht="13.5">
      <c r="S869" s="189"/>
    </row>
    <row r="870" s="27" customFormat="1" ht="13.5">
      <c r="S870" s="189"/>
    </row>
    <row r="871" s="27" customFormat="1" ht="13.5">
      <c r="S871" s="189"/>
    </row>
    <row r="872" s="27" customFormat="1" ht="13.5">
      <c r="S872" s="189"/>
    </row>
    <row r="873" s="27" customFormat="1" ht="13.5">
      <c r="S873" s="189"/>
    </row>
    <row r="874" s="27" customFormat="1" ht="13.5">
      <c r="S874" s="189"/>
    </row>
    <row r="875" s="27" customFormat="1" ht="13.5">
      <c r="S875" s="189"/>
    </row>
    <row r="876" s="27" customFormat="1" ht="13.5">
      <c r="S876" s="189"/>
    </row>
    <row r="877" s="27" customFormat="1" ht="13.5">
      <c r="S877" s="189"/>
    </row>
    <row r="878" s="27" customFormat="1" ht="13.5">
      <c r="S878" s="189"/>
    </row>
    <row r="879" s="27" customFormat="1" ht="13.5">
      <c r="S879" s="189"/>
    </row>
    <row r="880" s="27" customFormat="1" ht="13.5">
      <c r="S880" s="189"/>
    </row>
    <row r="881" s="27" customFormat="1" ht="13.5">
      <c r="S881" s="189"/>
    </row>
    <row r="882" s="27" customFormat="1" ht="13.5">
      <c r="S882" s="189"/>
    </row>
    <row r="883" s="27" customFormat="1" ht="13.5">
      <c r="S883" s="189"/>
    </row>
    <row r="884" s="27" customFormat="1" ht="13.5">
      <c r="S884" s="189"/>
    </row>
    <row r="885" s="27" customFormat="1" ht="13.5">
      <c r="S885" s="189"/>
    </row>
  </sheetData>
  <sheetProtection sheet="1"/>
  <mergeCells count="77">
    <mergeCell ref="C15:M15"/>
    <mergeCell ref="A32:B32"/>
    <mergeCell ref="C27:R27"/>
    <mergeCell ref="C28:M28"/>
    <mergeCell ref="C6:O6"/>
    <mergeCell ref="C9:M9"/>
    <mergeCell ref="L19:O19"/>
    <mergeCell ref="Q19:R19"/>
    <mergeCell ref="F18:K18"/>
    <mergeCell ref="F19:K19"/>
    <mergeCell ref="C14:M14"/>
    <mergeCell ref="F33:G33"/>
    <mergeCell ref="B18:E18"/>
    <mergeCell ref="L18:O18"/>
    <mergeCell ref="A39:B39"/>
    <mergeCell ref="C39:N39"/>
    <mergeCell ref="A29:B29"/>
    <mergeCell ref="K33:L33"/>
    <mergeCell ref="C34:L34"/>
    <mergeCell ref="A33:B33"/>
    <mergeCell ref="C29:M29"/>
    <mergeCell ref="C26:I26"/>
    <mergeCell ref="Q18:R18"/>
    <mergeCell ref="C25:R25"/>
    <mergeCell ref="B20:E20"/>
    <mergeCell ref="B22:R22"/>
    <mergeCell ref="B21:R21"/>
    <mergeCell ref="B19:E19"/>
    <mergeCell ref="A5:B5"/>
    <mergeCell ref="A28:B28"/>
    <mergeCell ref="A11:B11"/>
    <mergeCell ref="A12:B12"/>
    <mergeCell ref="A13:B13"/>
    <mergeCell ref="A14:B14"/>
    <mergeCell ref="A15:B15"/>
    <mergeCell ref="A27:B27"/>
    <mergeCell ref="A25:B25"/>
    <mergeCell ref="A26:B26"/>
    <mergeCell ref="C12:R12"/>
    <mergeCell ref="C13:R13"/>
    <mergeCell ref="C11:I11"/>
    <mergeCell ref="C10:E10"/>
    <mergeCell ref="L10:N10"/>
    <mergeCell ref="F10:K10"/>
    <mergeCell ref="I5:N5"/>
    <mergeCell ref="C7:R7"/>
    <mergeCell ref="M8:N8"/>
    <mergeCell ref="K8:L8"/>
    <mergeCell ref="I8:J8"/>
    <mergeCell ref="C5:H5"/>
    <mergeCell ref="C8:D8"/>
    <mergeCell ref="E8:F8"/>
    <mergeCell ref="G8:H8"/>
    <mergeCell ref="P6:R6"/>
    <mergeCell ref="H33:J33"/>
    <mergeCell ref="C32:E32"/>
    <mergeCell ref="F32:G32"/>
    <mergeCell ref="H32:J32"/>
    <mergeCell ref="A36:B36"/>
    <mergeCell ref="C35:L35"/>
    <mergeCell ref="A35:B35"/>
    <mergeCell ref="A34:B34"/>
    <mergeCell ref="K32:L32"/>
    <mergeCell ref="C33:E33"/>
    <mergeCell ref="M35:O35"/>
    <mergeCell ref="C36:F36"/>
    <mergeCell ref="G36:N36"/>
    <mergeCell ref="P35:Q35"/>
    <mergeCell ref="M34:O34"/>
    <mergeCell ref="P34:Q34"/>
    <mergeCell ref="A1:R1"/>
    <mergeCell ref="M3:N3"/>
    <mergeCell ref="I3:J3"/>
    <mergeCell ref="E3:F3"/>
    <mergeCell ref="C3:D3"/>
    <mergeCell ref="G3:H3"/>
    <mergeCell ref="K3:L3"/>
  </mergeCells>
  <dataValidations count="16">
    <dataValidation type="list" allowBlank="1" showInputMessage="1" showErrorMessage="1" sqref="I5:N5">
      <formula1>$AD$5:$AD$7</formula1>
    </dataValidation>
    <dataValidation type="list" allowBlank="1" showInputMessage="1" showErrorMessage="1" sqref="C32:E32 G3:H3">
      <formula1>$AE$32:$AE$44</formula1>
    </dataValidation>
    <dataValidation type="list" allowBlank="1" showInputMessage="1" showErrorMessage="1" sqref="H32:J32 K3:L3">
      <formula1>$AF$32:$AF$63</formula1>
    </dataValidation>
    <dataValidation type="list" allowBlank="1" showInputMessage="1" showErrorMessage="1" sqref="O32">
      <formula1>$AI$32:$AI$39</formula1>
    </dataValidation>
    <dataValidation type="list" allowBlank="1" showInputMessage="1" showErrorMessage="1" sqref="C33:E33">
      <formula1>$AG$32:$AG$56</formula1>
    </dataValidation>
    <dataValidation type="list" allowBlank="1" showInputMessage="1" showErrorMessage="1" sqref="H33:J33">
      <formula1>$AH$32:$AH$44</formula1>
    </dataValidation>
    <dataValidation type="list" allowBlank="1" showInputMessage="1" showErrorMessage="1" sqref="C34:L34">
      <formula1>$AJ$32:$AJ$36</formula1>
    </dataValidation>
    <dataValidation type="list" allowBlank="1" showInputMessage="1" showErrorMessage="1" sqref="C35:L35">
      <formula1>$AK$32:$AK$37</formula1>
    </dataValidation>
    <dataValidation type="list" allowBlank="1" showInputMessage="1" showErrorMessage="1" sqref="C36:F36">
      <formula1>$AL$32:$AL$34</formula1>
    </dataValidation>
    <dataValidation type="list" allowBlank="1" showInputMessage="1" showErrorMessage="1" sqref="O36">
      <formula1>$AM$32:$AM$42</formula1>
    </dataValidation>
    <dataValidation type="list" allowBlank="1" showInputMessage="1" showErrorMessage="1" sqref="Q36">
      <formula1>$AN$32:$AN$42</formula1>
    </dataValidation>
    <dataValidation allowBlank="1" showInputMessage="1" showErrorMessage="1" imeMode="halfAlpha" sqref="J26:L26 C32:E33 N28:O29 C26 M9 J11:L11 C14 C9:C11 D9:E9 F9:L10 C28:C29"/>
    <dataValidation type="list" allowBlank="1" showInputMessage="1" showErrorMessage="1" sqref="P5">
      <formula1>$AE$5:$AE$11</formula1>
    </dataValidation>
    <dataValidation type="list" allowBlank="1" showInputMessage="1" showErrorMessage="1" sqref="C3:D3">
      <formula1>$AD$32:$AD$38</formula1>
    </dataValidation>
    <dataValidation type="list" allowBlank="1" showInputMessage="1" showErrorMessage="1" sqref="R5">
      <formula1>$AF$5:$AF$13</formula1>
    </dataValidation>
    <dataValidation allowBlank="1" showInputMessage="1" showErrorMessage="1" imeMode="hiragana" sqref="C7:R7"/>
  </dataValidations>
  <printOptions/>
  <pageMargins left="0.7874015748031497" right="0.7874015748031497" top="0.7874015748031497" bottom="0.7874015748031497" header="0.5118110236220472" footer="0.5118110236220472"/>
  <pageSetup horizontalDpi="360" verticalDpi="36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tabColor indexed="56"/>
  </sheetPr>
  <dimension ref="A1:CQ66"/>
  <sheetViews>
    <sheetView zoomScale="90" zoomScaleNormal="90" zoomScalePageLayoutView="0" workbookViewId="0" topLeftCell="A1">
      <selection activeCell="C25" sqref="C25"/>
    </sheetView>
  </sheetViews>
  <sheetFormatPr defaultColWidth="9.00390625" defaultRowHeight="13.5"/>
  <cols>
    <col min="1" max="1" width="4.50390625" style="0" customWidth="1"/>
    <col min="2" max="2" width="5.625" style="0" customWidth="1"/>
    <col min="3" max="3" width="14.625" style="0" customWidth="1"/>
    <col min="4" max="4" width="6.625" style="0" customWidth="1"/>
    <col min="5" max="5" width="2.625" style="0" customWidth="1"/>
    <col min="6" max="8" width="8.625" style="0" customWidth="1"/>
    <col min="9" max="9" width="6.625" style="0" customWidth="1"/>
    <col min="10" max="10" width="2.625" style="0" customWidth="1"/>
    <col min="11" max="20" width="1.625" style="0" customWidth="1"/>
    <col min="21" max="21" width="8.625" style="0" customWidth="1"/>
    <col min="22" max="22" width="6.625" style="0" customWidth="1"/>
    <col min="23" max="23" width="10.25390625" style="0" bestFit="1" customWidth="1"/>
    <col min="24" max="24" width="3.875" style="194" bestFit="1" customWidth="1"/>
    <col min="25" max="26" width="5.00390625" style="0" customWidth="1"/>
  </cols>
  <sheetData>
    <row r="1" spans="1:95" ht="21" customHeight="1">
      <c r="A1" s="237" t="s">
        <v>54</v>
      </c>
      <c r="B1" s="237"/>
      <c r="C1" s="237"/>
      <c r="D1" s="237"/>
      <c r="E1" s="237"/>
      <c r="F1" s="237"/>
      <c r="G1" s="237"/>
      <c r="H1" s="237"/>
      <c r="I1" s="237"/>
      <c r="J1" s="237"/>
      <c r="K1" s="237"/>
      <c r="L1" s="237"/>
      <c r="M1" s="237"/>
      <c r="N1" s="237"/>
      <c r="O1" s="237"/>
      <c r="P1" s="237"/>
      <c r="Q1" s="237"/>
      <c r="R1" s="237"/>
      <c r="S1" s="237"/>
      <c r="T1" s="237"/>
      <c r="U1" s="237"/>
      <c r="V1" s="237"/>
      <c r="W1" s="152"/>
      <c r="X1" s="195"/>
      <c r="Y1" s="1"/>
      <c r="Z1" s="1"/>
      <c r="AA1" s="1"/>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row>
    <row r="2" spans="1:95" ht="14.25" thickBot="1">
      <c r="A2" s="27" t="s">
        <v>55</v>
      </c>
      <c r="B2" s="27"/>
      <c r="C2" s="27"/>
      <c r="D2" s="27"/>
      <c r="E2" s="27"/>
      <c r="F2" s="27"/>
      <c r="G2" s="27"/>
      <c r="H2" s="27"/>
      <c r="I2" s="27"/>
      <c r="J2" s="27"/>
      <c r="K2" s="27"/>
      <c r="L2" s="27"/>
      <c r="M2" s="27"/>
      <c r="N2" s="27"/>
      <c r="O2" s="27"/>
      <c r="P2" s="27"/>
      <c r="Q2" s="27"/>
      <c r="R2" s="27"/>
      <c r="S2" s="27"/>
      <c r="T2" s="27"/>
      <c r="U2" s="27"/>
      <c r="V2" s="27"/>
      <c r="W2" s="27"/>
      <c r="X2" s="189" t="s">
        <v>145</v>
      </c>
      <c r="Y2" s="416"/>
      <c r="Z2" s="417"/>
      <c r="AA2" s="27" t="s">
        <v>213</v>
      </c>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row>
    <row r="3" spans="1:95" ht="13.5">
      <c r="A3" s="381" t="s">
        <v>62</v>
      </c>
      <c r="B3" s="382"/>
      <c r="C3" s="43" t="s">
        <v>59</v>
      </c>
      <c r="D3" s="383" t="s">
        <v>146</v>
      </c>
      <c r="E3" s="384"/>
      <c r="F3" s="384"/>
      <c r="G3" s="45"/>
      <c r="H3" s="43" t="s">
        <v>45</v>
      </c>
      <c r="I3" s="46" t="s">
        <v>46</v>
      </c>
      <c r="J3" s="47"/>
      <c r="K3" s="46" t="s">
        <v>147</v>
      </c>
      <c r="L3" s="48"/>
      <c r="M3" s="48"/>
      <c r="N3" s="48"/>
      <c r="O3" s="48"/>
      <c r="P3" s="48"/>
      <c r="Q3" s="48"/>
      <c r="R3" s="48"/>
      <c r="S3" s="48"/>
      <c r="T3" s="48"/>
      <c r="U3" s="46" t="s">
        <v>148</v>
      </c>
      <c r="V3" s="49"/>
      <c r="W3" s="154" t="s">
        <v>34</v>
      </c>
      <c r="X3" s="189"/>
      <c r="Y3" s="50"/>
      <c r="Z3" s="27"/>
      <c r="AA3" s="27" t="s">
        <v>8</v>
      </c>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row>
    <row r="4" spans="1:95" ht="13.5">
      <c r="A4" s="385" t="s">
        <v>33</v>
      </c>
      <c r="B4" s="386"/>
      <c r="C4" s="51" t="str">
        <f>CONCATENATE(H4,"  ",I4)</f>
        <v>  </v>
      </c>
      <c r="D4" s="340" t="str">
        <f>CONCATENATE(K4,"    ",U4)</f>
        <v>    </v>
      </c>
      <c r="E4" s="341"/>
      <c r="F4" s="341"/>
      <c r="G4" s="342"/>
      <c r="H4" s="104"/>
      <c r="I4" s="376"/>
      <c r="J4" s="377"/>
      <c r="K4" s="346"/>
      <c r="L4" s="352"/>
      <c r="M4" s="352"/>
      <c r="N4" s="352"/>
      <c r="O4" s="352"/>
      <c r="P4" s="352"/>
      <c r="Q4" s="352"/>
      <c r="R4" s="352"/>
      <c r="S4" s="352"/>
      <c r="T4" s="353"/>
      <c r="U4" s="346"/>
      <c r="V4" s="347"/>
      <c r="W4" s="155" t="s">
        <v>49</v>
      </c>
      <c r="X4" s="189"/>
      <c r="Y4" s="418" t="s">
        <v>49</v>
      </c>
      <c r="Z4" s="419"/>
      <c r="AA4" s="27" t="s">
        <v>214</v>
      </c>
      <c r="AB4" s="27"/>
      <c r="AC4" s="27"/>
      <c r="AD4" s="27"/>
      <c r="AE4" s="27"/>
      <c r="AF4" s="27"/>
      <c r="AG4" s="27" t="str">
        <f>W4</f>
        <v>選択する</v>
      </c>
      <c r="AH4" s="27">
        <f>IF(AG4="選択する","",+AG4)</f>
      </c>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row>
    <row r="5" spans="1:95" ht="13.5">
      <c r="A5" s="369" t="s">
        <v>32</v>
      </c>
      <c r="B5" s="370"/>
      <c r="C5" s="51" t="str">
        <f>CONCATENATE(H5,"  ",I5)</f>
        <v>  </v>
      </c>
      <c r="D5" s="340" t="str">
        <f>CONCATENATE(K5,"    ",U5)</f>
        <v>    </v>
      </c>
      <c r="E5" s="341"/>
      <c r="F5" s="341"/>
      <c r="G5" s="342"/>
      <c r="H5" s="104"/>
      <c r="I5" s="376"/>
      <c r="J5" s="377"/>
      <c r="K5" s="346"/>
      <c r="L5" s="352"/>
      <c r="M5" s="352"/>
      <c r="N5" s="352"/>
      <c r="O5" s="352"/>
      <c r="P5" s="352"/>
      <c r="Q5" s="352"/>
      <c r="R5" s="352"/>
      <c r="S5" s="352"/>
      <c r="T5" s="353"/>
      <c r="U5" s="346"/>
      <c r="V5" s="347"/>
      <c r="W5" s="153" t="s">
        <v>49</v>
      </c>
      <c r="Z5" s="27"/>
      <c r="AA5" s="50" t="s">
        <v>9</v>
      </c>
      <c r="AB5" s="27"/>
      <c r="AC5" s="27"/>
      <c r="AD5" s="27"/>
      <c r="AE5" s="27"/>
      <c r="AF5" s="27"/>
      <c r="AG5" s="27" t="str">
        <f>W5</f>
        <v>選択する</v>
      </c>
      <c r="AH5" s="27">
        <f>IF(AG5="選択する","",+AG5)</f>
      </c>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row>
    <row r="6" spans="1:95" ht="14.25" thickBot="1">
      <c r="A6" s="369" t="s">
        <v>239</v>
      </c>
      <c r="B6" s="370"/>
      <c r="C6" s="51" t="str">
        <f>CONCATENATE(H6,"  ",I6)</f>
        <v>  </v>
      </c>
      <c r="D6" s="340" t="str">
        <f>CONCATENATE(K6,"    ",U6)</f>
        <v>    </v>
      </c>
      <c r="E6" s="341"/>
      <c r="F6" s="341"/>
      <c r="G6" s="342"/>
      <c r="H6" s="104"/>
      <c r="I6" s="376"/>
      <c r="J6" s="377"/>
      <c r="K6" s="378"/>
      <c r="L6" s="379"/>
      <c r="M6" s="379"/>
      <c r="N6" s="379"/>
      <c r="O6" s="379"/>
      <c r="P6" s="379"/>
      <c r="Q6" s="379"/>
      <c r="R6" s="379"/>
      <c r="S6" s="379"/>
      <c r="T6" s="380"/>
      <c r="U6" s="378"/>
      <c r="V6" s="415"/>
      <c r="W6" s="197" t="s">
        <v>49</v>
      </c>
      <c r="Z6" s="27"/>
      <c r="AA6" s="27"/>
      <c r="AB6" s="27"/>
      <c r="AC6" s="27"/>
      <c r="AD6" s="27"/>
      <c r="AE6" s="27"/>
      <c r="AF6" s="27"/>
      <c r="AG6" s="27" t="str">
        <f>W6</f>
        <v>選択する</v>
      </c>
      <c r="AH6" s="27">
        <f>IF(AG6="選択する","",+AG6)</f>
      </c>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row>
    <row r="7" spans="1:95" ht="14.25" thickBot="1">
      <c r="A7" s="387" t="s">
        <v>306</v>
      </c>
      <c r="B7" s="388"/>
      <c r="C7" s="177" t="str">
        <f>CONCATENATE(H7,"  ",I7)</f>
        <v>  </v>
      </c>
      <c r="D7" s="366" t="str">
        <f>CONCATENATE(K7,"    ",U7)</f>
        <v>    </v>
      </c>
      <c r="E7" s="367"/>
      <c r="F7" s="367"/>
      <c r="G7" s="368"/>
      <c r="H7" s="105"/>
      <c r="I7" s="307"/>
      <c r="J7" s="375"/>
      <c r="K7" s="348"/>
      <c r="L7" s="371"/>
      <c r="M7" s="371"/>
      <c r="N7" s="371"/>
      <c r="O7" s="371"/>
      <c r="P7" s="371"/>
      <c r="Q7" s="371"/>
      <c r="R7" s="371"/>
      <c r="S7" s="371"/>
      <c r="T7" s="372"/>
      <c r="U7" s="348"/>
      <c r="V7" s="349"/>
      <c r="W7" s="160"/>
      <c r="X7" s="196" t="s">
        <v>218</v>
      </c>
      <c r="Y7" s="158" t="s">
        <v>35</v>
      </c>
      <c r="AA7" s="27"/>
      <c r="AB7" s="27"/>
      <c r="AC7" s="163" t="s">
        <v>359</v>
      </c>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row>
    <row r="8" spans="1:95" ht="13.5">
      <c r="A8" s="27"/>
      <c r="B8" s="27"/>
      <c r="C8" s="27"/>
      <c r="D8" s="53"/>
      <c r="E8" s="53"/>
      <c r="F8" s="32"/>
      <c r="G8" s="32"/>
      <c r="H8" s="27"/>
      <c r="I8" s="27"/>
      <c r="J8" s="33"/>
      <c r="K8" s="27"/>
      <c r="L8" s="33"/>
      <c r="M8" s="33"/>
      <c r="N8" s="33"/>
      <c r="O8" s="33"/>
      <c r="P8" s="33"/>
      <c r="Q8" s="33"/>
      <c r="R8" s="33"/>
      <c r="S8" s="33"/>
      <c r="T8" s="33"/>
      <c r="U8" s="53"/>
      <c r="V8" s="53"/>
      <c r="W8" s="53"/>
      <c r="X8" s="196"/>
      <c r="Y8" s="158" t="s">
        <v>36</v>
      </c>
      <c r="AA8" s="27"/>
      <c r="AB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row>
    <row r="9" spans="1:95" ht="14.25" thickBot="1">
      <c r="A9" s="27" t="s">
        <v>56</v>
      </c>
      <c r="B9" s="27"/>
      <c r="C9" s="27"/>
      <c r="D9" s="53"/>
      <c r="E9" s="53"/>
      <c r="F9" s="32"/>
      <c r="G9" s="32"/>
      <c r="H9" s="27"/>
      <c r="I9" s="27"/>
      <c r="J9" s="33"/>
      <c r="K9" s="27"/>
      <c r="L9" s="33"/>
      <c r="M9" s="33"/>
      <c r="N9" s="33"/>
      <c r="O9" s="33"/>
      <c r="P9" s="33"/>
      <c r="Q9" s="33"/>
      <c r="R9" s="33"/>
      <c r="S9" s="33"/>
      <c r="T9" s="33"/>
      <c r="U9" s="53"/>
      <c r="V9" s="53"/>
      <c r="W9" s="53"/>
      <c r="X9" s="193" t="s">
        <v>218</v>
      </c>
      <c r="Y9" s="5" t="s">
        <v>301</v>
      </c>
      <c r="AA9" s="27"/>
      <c r="AB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row>
    <row r="10" spans="1:95" ht="13.5">
      <c r="A10" s="27"/>
      <c r="B10" s="54" t="s">
        <v>26</v>
      </c>
      <c r="C10" s="43" t="s">
        <v>60</v>
      </c>
      <c r="D10" s="383" t="s">
        <v>150</v>
      </c>
      <c r="E10" s="384"/>
      <c r="F10" s="384"/>
      <c r="G10" s="45"/>
      <c r="H10" s="43" t="s">
        <v>45</v>
      </c>
      <c r="I10" s="46" t="s">
        <v>46</v>
      </c>
      <c r="J10" s="47"/>
      <c r="K10" s="46" t="s">
        <v>147</v>
      </c>
      <c r="L10" s="48"/>
      <c r="M10" s="48"/>
      <c r="N10" s="48"/>
      <c r="O10" s="48"/>
      <c r="P10" s="48"/>
      <c r="Q10" s="48"/>
      <c r="R10" s="48"/>
      <c r="S10" s="48"/>
      <c r="T10" s="48"/>
      <c r="U10" s="44" t="s">
        <v>148</v>
      </c>
      <c r="V10" s="55"/>
      <c r="W10" s="156"/>
      <c r="X10" s="193"/>
      <c r="Y10" s="5" t="s">
        <v>302</v>
      </c>
      <c r="AA10" s="27"/>
      <c r="AB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row>
    <row r="11" spans="1:95" ht="13.5">
      <c r="A11" s="27"/>
      <c r="B11" s="213"/>
      <c r="C11" s="115" t="str">
        <f aca="true" t="shared" si="0" ref="C11:C25">CONCATENATE(H11,"  ",I11)</f>
        <v>  </v>
      </c>
      <c r="D11" s="343" t="str">
        <f aca="true" t="shared" si="1" ref="D11:D25">CONCATENATE(K11,"    ",U11)</f>
        <v>    </v>
      </c>
      <c r="E11" s="344"/>
      <c r="F11" s="344"/>
      <c r="G11" s="345"/>
      <c r="H11" s="106"/>
      <c r="I11" s="389"/>
      <c r="J11" s="390"/>
      <c r="K11" s="364"/>
      <c r="L11" s="373"/>
      <c r="M11" s="373"/>
      <c r="N11" s="373"/>
      <c r="O11" s="373"/>
      <c r="P11" s="373"/>
      <c r="Q11" s="373"/>
      <c r="R11" s="373"/>
      <c r="S11" s="373"/>
      <c r="T11" s="374"/>
      <c r="U11" s="364"/>
      <c r="V11" s="365"/>
      <c r="W11" s="157"/>
      <c r="X11" s="193"/>
      <c r="Y11" s="5" t="s">
        <v>303</v>
      </c>
      <c r="AA11" s="27"/>
      <c r="AB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row>
    <row r="12" spans="1:95" ht="13.5">
      <c r="A12" s="27"/>
      <c r="B12" s="213"/>
      <c r="C12" s="116" t="str">
        <f t="shared" si="0"/>
        <v>  </v>
      </c>
      <c r="D12" s="340" t="str">
        <f t="shared" si="1"/>
        <v>    </v>
      </c>
      <c r="E12" s="341"/>
      <c r="F12" s="341"/>
      <c r="G12" s="342"/>
      <c r="H12" s="104"/>
      <c r="I12" s="362"/>
      <c r="J12" s="363"/>
      <c r="K12" s="346"/>
      <c r="L12" s="352"/>
      <c r="M12" s="352"/>
      <c r="N12" s="352"/>
      <c r="O12" s="352"/>
      <c r="P12" s="352"/>
      <c r="Q12" s="352"/>
      <c r="R12" s="352"/>
      <c r="S12" s="352"/>
      <c r="T12" s="353"/>
      <c r="U12" s="346"/>
      <c r="V12" s="347"/>
      <c r="W12" s="157"/>
      <c r="X12" s="193"/>
      <c r="Y12" s="5" t="s">
        <v>304</v>
      </c>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row>
    <row r="13" spans="1:95" ht="13.5">
      <c r="A13" s="27"/>
      <c r="B13" s="213"/>
      <c r="C13" s="116" t="str">
        <f t="shared" si="0"/>
        <v>  </v>
      </c>
      <c r="D13" s="340" t="str">
        <f t="shared" si="1"/>
        <v>    </v>
      </c>
      <c r="E13" s="341"/>
      <c r="F13" s="341"/>
      <c r="G13" s="342"/>
      <c r="H13" s="104"/>
      <c r="I13" s="362"/>
      <c r="J13" s="363"/>
      <c r="K13" s="346"/>
      <c r="L13" s="352"/>
      <c r="M13" s="352"/>
      <c r="N13" s="352"/>
      <c r="O13" s="352"/>
      <c r="P13" s="352"/>
      <c r="Q13" s="352"/>
      <c r="R13" s="352"/>
      <c r="S13" s="352"/>
      <c r="T13" s="353"/>
      <c r="U13" s="346"/>
      <c r="V13" s="347"/>
      <c r="W13" s="157"/>
      <c r="X13" s="193"/>
      <c r="Y13" s="5" t="s">
        <v>305</v>
      </c>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row>
    <row r="14" spans="1:95" ht="13.5">
      <c r="A14" s="27"/>
      <c r="B14" s="213"/>
      <c r="C14" s="116" t="str">
        <f t="shared" si="0"/>
        <v>  </v>
      </c>
      <c r="D14" s="340" t="str">
        <f t="shared" si="1"/>
        <v>    </v>
      </c>
      <c r="E14" s="341"/>
      <c r="F14" s="341"/>
      <c r="G14" s="342"/>
      <c r="H14" s="104"/>
      <c r="I14" s="362"/>
      <c r="J14" s="363"/>
      <c r="K14" s="346"/>
      <c r="L14" s="352"/>
      <c r="M14" s="352"/>
      <c r="N14" s="352"/>
      <c r="O14" s="352"/>
      <c r="P14" s="352"/>
      <c r="Q14" s="352"/>
      <c r="R14" s="352"/>
      <c r="S14" s="352"/>
      <c r="T14" s="353"/>
      <c r="U14" s="346"/>
      <c r="V14" s="347"/>
      <c r="W14" s="157"/>
      <c r="X14" s="189"/>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row>
    <row r="15" spans="1:95" ht="13.5">
      <c r="A15" s="27"/>
      <c r="B15" s="213"/>
      <c r="C15" s="116" t="str">
        <f t="shared" si="0"/>
        <v>  </v>
      </c>
      <c r="D15" s="340" t="str">
        <f t="shared" si="1"/>
        <v>    </v>
      </c>
      <c r="E15" s="341"/>
      <c r="F15" s="341"/>
      <c r="G15" s="342"/>
      <c r="H15" s="104"/>
      <c r="I15" s="362"/>
      <c r="J15" s="363"/>
      <c r="K15" s="346"/>
      <c r="L15" s="352"/>
      <c r="M15" s="352"/>
      <c r="N15" s="352"/>
      <c r="O15" s="352"/>
      <c r="P15" s="352"/>
      <c r="Q15" s="352"/>
      <c r="R15" s="352"/>
      <c r="S15" s="352"/>
      <c r="T15" s="353"/>
      <c r="U15" s="346"/>
      <c r="V15" s="347"/>
      <c r="W15" s="157"/>
      <c r="X15" s="189" t="s">
        <v>149</v>
      </c>
      <c r="Y15" s="27" t="s">
        <v>216</v>
      </c>
      <c r="Z15" s="27"/>
      <c r="AA15" s="5"/>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row>
    <row r="16" spans="1:95" ht="13.5">
      <c r="A16" s="27"/>
      <c r="B16" s="213"/>
      <c r="C16" s="116" t="str">
        <f t="shared" si="0"/>
        <v>  </v>
      </c>
      <c r="D16" s="340" t="str">
        <f t="shared" si="1"/>
        <v>    </v>
      </c>
      <c r="E16" s="341"/>
      <c r="F16" s="341"/>
      <c r="G16" s="342"/>
      <c r="H16" s="104"/>
      <c r="I16" s="362"/>
      <c r="J16" s="363"/>
      <c r="K16" s="346"/>
      <c r="L16" s="352"/>
      <c r="M16" s="352"/>
      <c r="N16" s="352"/>
      <c r="O16" s="352"/>
      <c r="P16" s="352"/>
      <c r="Q16" s="352"/>
      <c r="R16" s="352"/>
      <c r="S16" s="352"/>
      <c r="T16" s="353"/>
      <c r="U16" s="346"/>
      <c r="V16" s="347"/>
      <c r="W16" s="157"/>
      <c r="X16" s="189"/>
      <c r="Y16" s="27" t="s">
        <v>19</v>
      </c>
      <c r="Z16" s="27"/>
      <c r="AA16" s="5"/>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row>
    <row r="17" spans="1:95" ht="13.5">
      <c r="A17" s="27"/>
      <c r="B17" s="213"/>
      <c r="C17" s="116" t="str">
        <f t="shared" si="0"/>
        <v>  </v>
      </c>
      <c r="D17" s="340" t="str">
        <f t="shared" si="1"/>
        <v>    </v>
      </c>
      <c r="E17" s="341"/>
      <c r="F17" s="341"/>
      <c r="G17" s="342"/>
      <c r="H17" s="104"/>
      <c r="I17" s="362"/>
      <c r="J17" s="363"/>
      <c r="K17" s="346"/>
      <c r="L17" s="352"/>
      <c r="M17" s="352"/>
      <c r="N17" s="352"/>
      <c r="O17" s="352"/>
      <c r="P17" s="352"/>
      <c r="Q17" s="352"/>
      <c r="R17" s="352"/>
      <c r="S17" s="352"/>
      <c r="T17" s="353"/>
      <c r="U17" s="346"/>
      <c r="V17" s="347"/>
      <c r="W17" s="157"/>
      <c r="X17" s="189"/>
      <c r="Y17" s="27" t="s">
        <v>17</v>
      </c>
      <c r="Z17" s="27"/>
      <c r="AA17" s="5"/>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row>
    <row r="18" spans="1:95" ht="13.5">
      <c r="A18" s="27"/>
      <c r="B18" s="213"/>
      <c r="C18" s="116" t="str">
        <f t="shared" si="0"/>
        <v>  </v>
      </c>
      <c r="D18" s="340" t="str">
        <f t="shared" si="1"/>
        <v>    </v>
      </c>
      <c r="E18" s="341"/>
      <c r="F18" s="341"/>
      <c r="G18" s="342"/>
      <c r="H18" s="104"/>
      <c r="I18" s="362"/>
      <c r="J18" s="363"/>
      <c r="K18" s="346"/>
      <c r="L18" s="352"/>
      <c r="M18" s="352"/>
      <c r="N18" s="352"/>
      <c r="O18" s="352"/>
      <c r="P18" s="352"/>
      <c r="Q18" s="352"/>
      <c r="R18" s="352"/>
      <c r="S18" s="352"/>
      <c r="T18" s="353"/>
      <c r="U18" s="346"/>
      <c r="V18" s="347"/>
      <c r="W18" s="157"/>
      <c r="X18" s="189"/>
      <c r="Y18" s="27" t="s">
        <v>16</v>
      </c>
      <c r="Z18" s="27"/>
      <c r="AA18" s="5"/>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row>
    <row r="19" spans="1:95" ht="13.5">
      <c r="A19" s="27"/>
      <c r="B19" s="213"/>
      <c r="C19" s="116" t="str">
        <f t="shared" si="0"/>
        <v>  </v>
      </c>
      <c r="D19" s="340" t="str">
        <f t="shared" si="1"/>
        <v>    </v>
      </c>
      <c r="E19" s="341"/>
      <c r="F19" s="341"/>
      <c r="G19" s="342"/>
      <c r="H19" s="104"/>
      <c r="I19" s="362"/>
      <c r="J19" s="363"/>
      <c r="K19" s="346"/>
      <c r="L19" s="352"/>
      <c r="M19" s="352"/>
      <c r="N19" s="352"/>
      <c r="O19" s="352"/>
      <c r="P19" s="352"/>
      <c r="Q19" s="352"/>
      <c r="R19" s="352"/>
      <c r="S19" s="352"/>
      <c r="T19" s="353"/>
      <c r="U19" s="346"/>
      <c r="V19" s="347"/>
      <c r="W19" s="157"/>
      <c r="X19" s="189"/>
      <c r="Y19" s="119"/>
      <c r="Z19" s="27"/>
      <c r="AA19" s="5"/>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row>
    <row r="20" spans="1:95" ht="13.5">
      <c r="A20" s="27"/>
      <c r="B20" s="213"/>
      <c r="C20" s="116" t="str">
        <f t="shared" si="0"/>
        <v>  </v>
      </c>
      <c r="D20" s="340" t="str">
        <f t="shared" si="1"/>
        <v>    </v>
      </c>
      <c r="E20" s="341"/>
      <c r="F20" s="341"/>
      <c r="G20" s="342"/>
      <c r="H20" s="104"/>
      <c r="I20" s="362"/>
      <c r="J20" s="363"/>
      <c r="K20" s="346"/>
      <c r="L20" s="352"/>
      <c r="M20" s="352"/>
      <c r="N20" s="352"/>
      <c r="O20" s="352"/>
      <c r="P20" s="352"/>
      <c r="Q20" s="352"/>
      <c r="R20" s="352"/>
      <c r="S20" s="352"/>
      <c r="T20" s="353"/>
      <c r="U20" s="346"/>
      <c r="V20" s="347"/>
      <c r="W20" s="157"/>
      <c r="X20" s="189"/>
      <c r="Y20" s="27" t="s">
        <v>217</v>
      </c>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row>
    <row r="21" spans="1:95" ht="13.5">
      <c r="A21" s="27"/>
      <c r="B21" s="213"/>
      <c r="C21" s="116" t="str">
        <f t="shared" si="0"/>
        <v>  </v>
      </c>
      <c r="D21" s="340" t="str">
        <f t="shared" si="1"/>
        <v>    </v>
      </c>
      <c r="E21" s="341"/>
      <c r="F21" s="341"/>
      <c r="G21" s="342"/>
      <c r="H21" s="104"/>
      <c r="I21" s="362"/>
      <c r="J21" s="363"/>
      <c r="K21" s="346"/>
      <c r="L21" s="352"/>
      <c r="M21" s="352"/>
      <c r="N21" s="352"/>
      <c r="O21" s="352"/>
      <c r="P21" s="352"/>
      <c r="Q21" s="352"/>
      <c r="R21" s="352"/>
      <c r="S21" s="352"/>
      <c r="T21" s="353"/>
      <c r="U21" s="346"/>
      <c r="V21" s="347"/>
      <c r="W21" s="157"/>
      <c r="X21" s="189"/>
      <c r="Y21" s="27" t="s">
        <v>18</v>
      </c>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row>
    <row r="22" spans="1:95" ht="13.5">
      <c r="A22" s="27"/>
      <c r="B22" s="213"/>
      <c r="C22" s="116" t="str">
        <f>CONCATENATE(H22,"  ",I22)</f>
        <v>  </v>
      </c>
      <c r="D22" s="340" t="str">
        <f>CONCATENATE(K22,"    ",U22)</f>
        <v>    </v>
      </c>
      <c r="E22" s="341"/>
      <c r="F22" s="341"/>
      <c r="G22" s="342"/>
      <c r="H22" s="104"/>
      <c r="I22" s="362"/>
      <c r="J22" s="363"/>
      <c r="K22" s="346"/>
      <c r="L22" s="352"/>
      <c r="M22" s="352"/>
      <c r="N22" s="352"/>
      <c r="O22" s="352"/>
      <c r="P22" s="352"/>
      <c r="Q22" s="352"/>
      <c r="R22" s="352"/>
      <c r="S22" s="352"/>
      <c r="T22" s="353"/>
      <c r="U22" s="346"/>
      <c r="V22" s="347"/>
      <c r="W22" s="157"/>
      <c r="X22" s="189"/>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row>
    <row r="23" spans="1:95" ht="13.5">
      <c r="A23" s="27"/>
      <c r="B23" s="213"/>
      <c r="C23" s="117" t="str">
        <f>CONCATENATE(H23,"  ",I23)</f>
        <v>  </v>
      </c>
      <c r="D23" s="340" t="str">
        <f>CONCATENATE(K23,"    ",U23)</f>
        <v>    </v>
      </c>
      <c r="E23" s="341"/>
      <c r="F23" s="341"/>
      <c r="G23" s="342"/>
      <c r="H23" s="107"/>
      <c r="I23" s="362"/>
      <c r="J23" s="363"/>
      <c r="K23" s="346"/>
      <c r="L23" s="352"/>
      <c r="M23" s="352"/>
      <c r="N23" s="352"/>
      <c r="O23" s="352"/>
      <c r="P23" s="352"/>
      <c r="Q23" s="352"/>
      <c r="R23" s="352"/>
      <c r="S23" s="352"/>
      <c r="T23" s="353"/>
      <c r="U23" s="346"/>
      <c r="V23" s="347"/>
      <c r="W23" s="157"/>
      <c r="X23" s="189"/>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row>
    <row r="24" spans="1:95" ht="13.5">
      <c r="A24" s="27"/>
      <c r="B24" s="213"/>
      <c r="C24" s="178" t="str">
        <f>CONCATENATE(H24,"  ",I24)</f>
        <v>  </v>
      </c>
      <c r="D24" s="399" t="str">
        <f>CONCATENATE(K24,"    ",U24)</f>
        <v>    </v>
      </c>
      <c r="E24" s="400"/>
      <c r="F24" s="400"/>
      <c r="G24" s="401"/>
      <c r="H24" s="179"/>
      <c r="I24" s="391"/>
      <c r="J24" s="392"/>
      <c r="K24" s="354"/>
      <c r="L24" s="355"/>
      <c r="M24" s="355"/>
      <c r="N24" s="355"/>
      <c r="O24" s="355"/>
      <c r="P24" s="355"/>
      <c r="Q24" s="355"/>
      <c r="R24" s="355"/>
      <c r="S24" s="355"/>
      <c r="T24" s="356"/>
      <c r="U24" s="360"/>
      <c r="V24" s="361"/>
      <c r="W24" s="157"/>
      <c r="X24" s="189"/>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row>
    <row r="25" spans="1:95" ht="14.25" thickBot="1">
      <c r="A25" s="27"/>
      <c r="B25" s="214"/>
      <c r="C25" s="180" t="str">
        <f t="shared" si="0"/>
        <v>  </v>
      </c>
      <c r="D25" s="402" t="str">
        <f t="shared" si="1"/>
        <v>    </v>
      </c>
      <c r="E25" s="403"/>
      <c r="F25" s="403"/>
      <c r="G25" s="404"/>
      <c r="H25" s="181"/>
      <c r="I25" s="393"/>
      <c r="J25" s="394"/>
      <c r="K25" s="357"/>
      <c r="L25" s="358"/>
      <c r="M25" s="358"/>
      <c r="N25" s="358"/>
      <c r="O25" s="358"/>
      <c r="P25" s="358"/>
      <c r="Q25" s="358"/>
      <c r="R25" s="358"/>
      <c r="S25" s="358"/>
      <c r="T25" s="359"/>
      <c r="U25" s="350"/>
      <c r="V25" s="351"/>
      <c r="W25" s="157"/>
      <c r="X25" s="189"/>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row>
    <row r="26" spans="1:95" ht="14.25" thickBot="1">
      <c r="A26" s="27"/>
      <c r="B26" s="27"/>
      <c r="C26" s="27"/>
      <c r="D26" s="27"/>
      <c r="E26" s="27"/>
      <c r="F26" s="27"/>
      <c r="G26" s="27"/>
      <c r="H26" s="27"/>
      <c r="I26" s="27"/>
      <c r="J26" s="33"/>
      <c r="K26" s="27"/>
      <c r="L26" s="27"/>
      <c r="M26" s="27"/>
      <c r="N26" s="27"/>
      <c r="O26" s="27"/>
      <c r="P26" s="27"/>
      <c r="Q26" s="27"/>
      <c r="R26" s="27"/>
      <c r="S26" s="27"/>
      <c r="T26" s="27"/>
      <c r="U26" s="27"/>
      <c r="V26" s="27"/>
      <c r="W26" s="27"/>
      <c r="X26" s="189"/>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row>
    <row r="27" spans="1:95" ht="13.5">
      <c r="A27" s="27"/>
      <c r="B27" s="54" t="s">
        <v>26</v>
      </c>
      <c r="C27" s="43" t="s">
        <v>60</v>
      </c>
      <c r="D27" s="46" t="s">
        <v>57</v>
      </c>
      <c r="E27" s="47"/>
      <c r="F27" s="43" t="s">
        <v>58</v>
      </c>
      <c r="G27" s="43" t="s">
        <v>61</v>
      </c>
      <c r="H27" s="395" t="s">
        <v>78</v>
      </c>
      <c r="I27" s="396"/>
      <c r="J27" s="60"/>
      <c r="K27" s="395" t="s">
        <v>124</v>
      </c>
      <c r="L27" s="396"/>
      <c r="M27" s="396"/>
      <c r="N27" s="396"/>
      <c r="O27" s="396"/>
      <c r="P27" s="396"/>
      <c r="Q27" s="396"/>
      <c r="R27" s="396"/>
      <c r="S27" s="396"/>
      <c r="T27" s="408"/>
      <c r="U27" s="61" t="s">
        <v>151</v>
      </c>
      <c r="V27" s="62"/>
      <c r="W27" s="62"/>
      <c r="X27" s="189"/>
      <c r="Y27" s="27"/>
      <c r="Z27" s="27"/>
      <c r="AA27" s="27"/>
      <c r="AB27" s="27"/>
      <c r="AC27" s="27"/>
      <c r="AD27" s="27"/>
      <c r="AE27" s="27"/>
      <c r="AF27" s="27" t="s">
        <v>49</v>
      </c>
      <c r="AG27" s="27" t="s">
        <v>49</v>
      </c>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row>
    <row r="28" spans="1:95" ht="13.5">
      <c r="A28" s="27"/>
      <c r="B28" s="213"/>
      <c r="C28" s="115" t="str">
        <f>C11</f>
        <v>  </v>
      </c>
      <c r="D28" s="108"/>
      <c r="E28" s="63" t="s">
        <v>80</v>
      </c>
      <c r="F28" s="106"/>
      <c r="G28" s="106"/>
      <c r="H28" s="397"/>
      <c r="I28" s="398"/>
      <c r="J28" s="64" t="s">
        <v>79</v>
      </c>
      <c r="K28" s="409"/>
      <c r="L28" s="410"/>
      <c r="M28" s="410"/>
      <c r="N28" s="410"/>
      <c r="O28" s="410"/>
      <c r="P28" s="410"/>
      <c r="Q28" s="410"/>
      <c r="R28" s="410"/>
      <c r="S28" s="410"/>
      <c r="T28" s="411"/>
      <c r="U28" s="202" t="s">
        <v>49</v>
      </c>
      <c r="V28" s="33"/>
      <c r="W28" s="33"/>
      <c r="X28" s="189" t="s">
        <v>208</v>
      </c>
      <c r="Y28" s="27" t="s">
        <v>20</v>
      </c>
      <c r="Z28" s="27"/>
      <c r="AA28" s="27"/>
      <c r="AB28" s="27"/>
      <c r="AC28" s="27" t="s">
        <v>379</v>
      </c>
      <c r="AD28" s="27" t="s">
        <v>364</v>
      </c>
      <c r="AE28" s="27"/>
      <c r="AF28" s="27" t="s">
        <v>152</v>
      </c>
      <c r="AG28" s="27" t="s">
        <v>37</v>
      </c>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row>
    <row r="29" spans="1:95" ht="13.5">
      <c r="A29" s="27"/>
      <c r="B29" s="213"/>
      <c r="C29" s="116" t="str">
        <f aca="true" t="shared" si="2" ref="C29:C42">C12</f>
        <v>  </v>
      </c>
      <c r="D29" s="109"/>
      <c r="E29" s="65" t="s">
        <v>80</v>
      </c>
      <c r="F29" s="104"/>
      <c r="G29" s="104"/>
      <c r="H29" s="378"/>
      <c r="I29" s="379"/>
      <c r="J29" s="65" t="s">
        <v>79</v>
      </c>
      <c r="K29" s="405"/>
      <c r="L29" s="406"/>
      <c r="M29" s="406"/>
      <c r="N29" s="406"/>
      <c r="O29" s="406"/>
      <c r="P29" s="406"/>
      <c r="Q29" s="406"/>
      <c r="R29" s="406"/>
      <c r="S29" s="406"/>
      <c r="T29" s="407"/>
      <c r="U29" s="203" t="s">
        <v>49</v>
      </c>
      <c r="V29" s="33"/>
      <c r="W29" s="33"/>
      <c r="Y29" t="s">
        <v>21</v>
      </c>
      <c r="AB29" s="27"/>
      <c r="AC29" s="27" t="s">
        <v>380</v>
      </c>
      <c r="AD29" s="27" t="s">
        <v>365</v>
      </c>
      <c r="AE29" s="27"/>
      <c r="AF29" s="27" t="s">
        <v>153</v>
      </c>
      <c r="AG29" s="27" t="s">
        <v>38</v>
      </c>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row>
    <row r="30" spans="1:95" ht="13.5">
      <c r="A30" s="27"/>
      <c r="B30" s="213"/>
      <c r="C30" s="116" t="str">
        <f t="shared" si="2"/>
        <v>  </v>
      </c>
      <c r="D30" s="109"/>
      <c r="E30" s="65" t="s">
        <v>80</v>
      </c>
      <c r="F30" s="104"/>
      <c r="G30" s="104"/>
      <c r="H30" s="378"/>
      <c r="I30" s="379"/>
      <c r="J30" s="65" t="s">
        <v>79</v>
      </c>
      <c r="K30" s="405"/>
      <c r="L30" s="406"/>
      <c r="M30" s="406"/>
      <c r="N30" s="406"/>
      <c r="O30" s="406"/>
      <c r="P30" s="406"/>
      <c r="Q30" s="406"/>
      <c r="R30" s="406"/>
      <c r="S30" s="406"/>
      <c r="T30" s="407"/>
      <c r="U30" s="203" t="s">
        <v>49</v>
      </c>
      <c r="V30" s="33"/>
      <c r="W30" s="33"/>
      <c r="Y30" s="27" t="s">
        <v>212</v>
      </c>
      <c r="Z30" s="27"/>
      <c r="AA30" s="27"/>
      <c r="AB30" s="27"/>
      <c r="AC30" s="27" t="s">
        <v>381</v>
      </c>
      <c r="AD30" s="27" t="s">
        <v>366</v>
      </c>
      <c r="AE30" s="27"/>
      <c r="AF30" s="27" t="s">
        <v>154</v>
      </c>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row>
    <row r="31" spans="1:95" ht="13.5">
      <c r="A31" s="27"/>
      <c r="B31" s="213"/>
      <c r="C31" s="116" t="str">
        <f t="shared" si="2"/>
        <v>  </v>
      </c>
      <c r="D31" s="109"/>
      <c r="E31" s="65" t="s">
        <v>80</v>
      </c>
      <c r="F31" s="104"/>
      <c r="G31" s="104"/>
      <c r="H31" s="378"/>
      <c r="I31" s="379"/>
      <c r="J31" s="65" t="s">
        <v>79</v>
      </c>
      <c r="K31" s="405"/>
      <c r="L31" s="406"/>
      <c r="M31" s="406"/>
      <c r="N31" s="406"/>
      <c r="O31" s="406"/>
      <c r="P31" s="406"/>
      <c r="Q31" s="406"/>
      <c r="R31" s="406"/>
      <c r="S31" s="406"/>
      <c r="T31" s="407"/>
      <c r="U31" s="203" t="s">
        <v>49</v>
      </c>
      <c r="V31" s="33"/>
      <c r="W31" s="33"/>
      <c r="Y31" s="27" t="s">
        <v>229</v>
      </c>
      <c r="Z31" s="27"/>
      <c r="AA31" s="27"/>
      <c r="AB31" s="27"/>
      <c r="AC31" s="27" t="s">
        <v>382</v>
      </c>
      <c r="AD31" s="27" t="s">
        <v>367</v>
      </c>
      <c r="AE31" s="27"/>
      <c r="AF31" s="27" t="s">
        <v>155</v>
      </c>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row>
    <row r="32" spans="1:95" ht="13.5">
      <c r="A32" s="27"/>
      <c r="B32" s="213"/>
      <c r="C32" s="116" t="str">
        <f t="shared" si="2"/>
        <v>  </v>
      </c>
      <c r="D32" s="109"/>
      <c r="E32" s="65" t="s">
        <v>80</v>
      </c>
      <c r="F32" s="104"/>
      <c r="G32" s="104"/>
      <c r="H32" s="378"/>
      <c r="I32" s="379"/>
      <c r="J32" s="65" t="s">
        <v>79</v>
      </c>
      <c r="K32" s="405"/>
      <c r="L32" s="406"/>
      <c r="M32" s="406"/>
      <c r="N32" s="406"/>
      <c r="O32" s="406"/>
      <c r="P32" s="406"/>
      <c r="Q32" s="406"/>
      <c r="R32" s="406"/>
      <c r="S32" s="406"/>
      <c r="T32" s="407"/>
      <c r="U32" s="203" t="s">
        <v>49</v>
      </c>
      <c r="V32" s="33"/>
      <c r="W32" s="33"/>
      <c r="X32" s="189"/>
      <c r="Y32" s="27" t="s">
        <v>228</v>
      </c>
      <c r="Z32" s="27"/>
      <c r="AA32" s="27"/>
      <c r="AB32" s="27"/>
      <c r="AC32" s="27" t="s">
        <v>383</v>
      </c>
      <c r="AD32" s="27" t="s">
        <v>368</v>
      </c>
      <c r="AE32" s="27"/>
      <c r="AF32" s="27" t="s">
        <v>156</v>
      </c>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row>
    <row r="33" spans="1:95" ht="13.5">
      <c r="A33" s="27"/>
      <c r="B33" s="213"/>
      <c r="C33" s="116" t="str">
        <f t="shared" si="2"/>
        <v>  </v>
      </c>
      <c r="D33" s="109"/>
      <c r="E33" s="65" t="s">
        <v>80</v>
      </c>
      <c r="F33" s="104"/>
      <c r="G33" s="104"/>
      <c r="H33" s="378"/>
      <c r="I33" s="379"/>
      <c r="J33" s="65" t="s">
        <v>79</v>
      </c>
      <c r="K33" s="405"/>
      <c r="L33" s="406"/>
      <c r="M33" s="406"/>
      <c r="N33" s="406"/>
      <c r="O33" s="406"/>
      <c r="P33" s="406"/>
      <c r="Q33" s="406"/>
      <c r="R33" s="406"/>
      <c r="S33" s="406"/>
      <c r="T33" s="407"/>
      <c r="U33" s="203" t="s">
        <v>49</v>
      </c>
      <c r="V33" s="33"/>
      <c r="W33" s="33"/>
      <c r="X33" s="189"/>
      <c r="Y33" s="27"/>
      <c r="Z33" s="27"/>
      <c r="AA33" s="27"/>
      <c r="AB33" s="27"/>
      <c r="AC33" s="27" t="s">
        <v>369</v>
      </c>
      <c r="AD33" s="27" t="s">
        <v>369</v>
      </c>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row>
    <row r="34" spans="1:95" ht="13.5">
      <c r="A34" s="27"/>
      <c r="B34" s="213"/>
      <c r="C34" s="116" t="str">
        <f t="shared" si="2"/>
        <v>  </v>
      </c>
      <c r="D34" s="109"/>
      <c r="E34" s="65" t="s">
        <v>80</v>
      </c>
      <c r="F34" s="104"/>
      <c r="G34" s="104"/>
      <c r="H34" s="378"/>
      <c r="I34" s="379"/>
      <c r="J34" s="65" t="s">
        <v>79</v>
      </c>
      <c r="K34" s="405"/>
      <c r="L34" s="406"/>
      <c r="M34" s="406"/>
      <c r="N34" s="406"/>
      <c r="O34" s="406"/>
      <c r="P34" s="406"/>
      <c r="Q34" s="406"/>
      <c r="R34" s="406"/>
      <c r="S34" s="406"/>
      <c r="T34" s="407"/>
      <c r="U34" s="203" t="s">
        <v>49</v>
      </c>
      <c r="V34" s="33"/>
      <c r="W34" s="33"/>
      <c r="X34" s="189" t="s">
        <v>208</v>
      </c>
      <c r="Y34" s="27" t="s">
        <v>209</v>
      </c>
      <c r="Z34" s="27"/>
      <c r="AA34" s="27"/>
      <c r="AB34" s="27"/>
      <c r="AC34" s="27" t="s">
        <v>370</v>
      </c>
      <c r="AD34" s="27" t="s">
        <v>370</v>
      </c>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row>
    <row r="35" spans="1:95" ht="13.5">
      <c r="A35" s="27"/>
      <c r="B35" s="213"/>
      <c r="C35" s="116" t="str">
        <f t="shared" si="2"/>
        <v>  </v>
      </c>
      <c r="D35" s="109"/>
      <c r="E35" s="65" t="s">
        <v>80</v>
      </c>
      <c r="F35" s="104"/>
      <c r="G35" s="104"/>
      <c r="H35" s="378"/>
      <c r="I35" s="379"/>
      <c r="J35" s="65" t="s">
        <v>79</v>
      </c>
      <c r="K35" s="405"/>
      <c r="L35" s="406"/>
      <c r="M35" s="406"/>
      <c r="N35" s="406"/>
      <c r="O35" s="406"/>
      <c r="P35" s="406"/>
      <c r="Q35" s="406"/>
      <c r="R35" s="406"/>
      <c r="S35" s="406"/>
      <c r="T35" s="407"/>
      <c r="U35" s="203" t="s">
        <v>49</v>
      </c>
      <c r="V35" s="33"/>
      <c r="W35" s="33"/>
      <c r="X35" s="189"/>
      <c r="Y35" s="27" t="s">
        <v>210</v>
      </c>
      <c r="Z35" s="27"/>
      <c r="AA35" s="27"/>
      <c r="AB35" s="27"/>
      <c r="AC35" s="27" t="s">
        <v>371</v>
      </c>
      <c r="AD35" s="27" t="s">
        <v>371</v>
      </c>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row>
    <row r="36" spans="1:95" ht="13.5">
      <c r="A36" s="27"/>
      <c r="B36" s="213"/>
      <c r="C36" s="116" t="str">
        <f t="shared" si="2"/>
        <v>  </v>
      </c>
      <c r="D36" s="109"/>
      <c r="E36" s="65" t="s">
        <v>80</v>
      </c>
      <c r="F36" s="104"/>
      <c r="G36" s="104"/>
      <c r="H36" s="378"/>
      <c r="I36" s="379"/>
      <c r="J36" s="65" t="s">
        <v>79</v>
      </c>
      <c r="K36" s="405"/>
      <c r="L36" s="406"/>
      <c r="M36" s="406"/>
      <c r="N36" s="406"/>
      <c r="O36" s="406"/>
      <c r="P36" s="406"/>
      <c r="Q36" s="406"/>
      <c r="R36" s="406"/>
      <c r="S36" s="406"/>
      <c r="T36" s="407"/>
      <c r="U36" s="203" t="s">
        <v>49</v>
      </c>
      <c r="V36" s="33"/>
      <c r="W36" s="33"/>
      <c r="X36" s="189"/>
      <c r="Y36" s="27"/>
      <c r="Z36" s="27"/>
      <c r="AA36" s="27"/>
      <c r="AB36" s="27"/>
      <c r="AC36" s="27" t="s">
        <v>384</v>
      </c>
      <c r="AD36" s="27" t="s">
        <v>372</v>
      </c>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row>
    <row r="37" spans="1:95" ht="13.5">
      <c r="A37" s="27"/>
      <c r="B37" s="213"/>
      <c r="C37" s="116" t="str">
        <f t="shared" si="2"/>
        <v>  </v>
      </c>
      <c r="D37" s="109"/>
      <c r="E37" s="65" t="s">
        <v>80</v>
      </c>
      <c r="F37" s="104"/>
      <c r="G37" s="104"/>
      <c r="H37" s="378"/>
      <c r="I37" s="379"/>
      <c r="J37" s="65" t="s">
        <v>79</v>
      </c>
      <c r="K37" s="405"/>
      <c r="L37" s="406"/>
      <c r="M37" s="406"/>
      <c r="N37" s="406"/>
      <c r="O37" s="406"/>
      <c r="P37" s="406"/>
      <c r="Q37" s="406"/>
      <c r="R37" s="406"/>
      <c r="S37" s="406"/>
      <c r="T37" s="407"/>
      <c r="U37" s="203" t="s">
        <v>49</v>
      </c>
      <c r="V37" s="33"/>
      <c r="W37" s="33"/>
      <c r="X37" s="189"/>
      <c r="Y37" s="27"/>
      <c r="Z37" s="27"/>
      <c r="AA37" s="27"/>
      <c r="AB37" s="27"/>
      <c r="AC37" s="27" t="s">
        <v>385</v>
      </c>
      <c r="AD37" s="27" t="s">
        <v>373</v>
      </c>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row>
    <row r="38" spans="1:95" ht="13.5">
      <c r="A38" s="27"/>
      <c r="B38" s="213"/>
      <c r="C38" s="116" t="str">
        <f t="shared" si="2"/>
        <v>  </v>
      </c>
      <c r="D38" s="109"/>
      <c r="E38" s="65" t="s">
        <v>80</v>
      </c>
      <c r="F38" s="104"/>
      <c r="G38" s="104"/>
      <c r="H38" s="378"/>
      <c r="I38" s="379"/>
      <c r="J38" s="65" t="s">
        <v>79</v>
      </c>
      <c r="K38" s="405"/>
      <c r="L38" s="406"/>
      <c r="M38" s="406"/>
      <c r="N38" s="406"/>
      <c r="O38" s="406"/>
      <c r="P38" s="406"/>
      <c r="Q38" s="406"/>
      <c r="R38" s="406"/>
      <c r="S38" s="406"/>
      <c r="T38" s="407"/>
      <c r="U38" s="203" t="s">
        <v>49</v>
      </c>
      <c r="V38" s="33"/>
      <c r="W38" s="33"/>
      <c r="X38" s="189"/>
      <c r="Y38" s="27"/>
      <c r="Z38" s="27"/>
      <c r="AA38" s="27"/>
      <c r="AB38" s="27"/>
      <c r="AC38" s="27" t="s">
        <v>386</v>
      </c>
      <c r="AD38" s="27" t="s">
        <v>374</v>
      </c>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row>
    <row r="39" spans="1:95" ht="13.5">
      <c r="A39" s="27"/>
      <c r="B39" s="213"/>
      <c r="C39" s="116" t="str">
        <f t="shared" si="2"/>
        <v>  </v>
      </c>
      <c r="D39" s="109"/>
      <c r="E39" s="65" t="s">
        <v>80</v>
      </c>
      <c r="F39" s="104"/>
      <c r="G39" s="104"/>
      <c r="H39" s="378"/>
      <c r="I39" s="379"/>
      <c r="J39" s="65" t="s">
        <v>79</v>
      </c>
      <c r="K39" s="405"/>
      <c r="L39" s="406"/>
      <c r="M39" s="406"/>
      <c r="N39" s="406"/>
      <c r="O39" s="406"/>
      <c r="P39" s="406"/>
      <c r="Q39" s="406"/>
      <c r="R39" s="406"/>
      <c r="S39" s="406"/>
      <c r="T39" s="407"/>
      <c r="U39" s="203" t="s">
        <v>49</v>
      </c>
      <c r="V39" s="33"/>
      <c r="W39" s="33"/>
      <c r="X39" s="189"/>
      <c r="Y39" s="27"/>
      <c r="Z39" s="27"/>
      <c r="AA39" s="27"/>
      <c r="AB39" s="27"/>
      <c r="AC39" s="27" t="s">
        <v>377</v>
      </c>
      <c r="AD39" s="27" t="s">
        <v>377</v>
      </c>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row>
    <row r="40" spans="1:95" ht="13.5">
      <c r="A40" s="27"/>
      <c r="B40" s="213"/>
      <c r="C40" s="116" t="str">
        <f t="shared" si="2"/>
        <v>  </v>
      </c>
      <c r="D40" s="109"/>
      <c r="E40" s="65" t="s">
        <v>80</v>
      </c>
      <c r="F40" s="104"/>
      <c r="G40" s="104"/>
      <c r="H40" s="378"/>
      <c r="I40" s="379"/>
      <c r="J40" s="65" t="s">
        <v>79</v>
      </c>
      <c r="K40" s="405"/>
      <c r="L40" s="406"/>
      <c r="M40" s="406"/>
      <c r="N40" s="406"/>
      <c r="O40" s="406"/>
      <c r="P40" s="406"/>
      <c r="Q40" s="406"/>
      <c r="R40" s="406"/>
      <c r="S40" s="406"/>
      <c r="T40" s="407"/>
      <c r="U40" s="203" t="s">
        <v>49</v>
      </c>
      <c r="V40" s="33"/>
      <c r="W40" s="33"/>
      <c r="X40" s="189"/>
      <c r="Y40" s="27"/>
      <c r="Z40" s="27"/>
      <c r="AA40" s="27"/>
      <c r="AB40" s="27"/>
      <c r="AC40" s="27" t="s">
        <v>387</v>
      </c>
      <c r="AD40" s="27" t="s">
        <v>375</v>
      </c>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row>
    <row r="41" spans="1:95" ht="13.5">
      <c r="A41" s="27"/>
      <c r="B41" s="213"/>
      <c r="C41" s="117" t="str">
        <f t="shared" si="2"/>
        <v>  </v>
      </c>
      <c r="D41" s="110"/>
      <c r="E41" s="66" t="s">
        <v>80</v>
      </c>
      <c r="F41" s="107"/>
      <c r="G41" s="107"/>
      <c r="H41" s="378"/>
      <c r="I41" s="379"/>
      <c r="J41" s="66" t="s">
        <v>79</v>
      </c>
      <c r="K41" s="405"/>
      <c r="L41" s="406"/>
      <c r="M41" s="406"/>
      <c r="N41" s="406"/>
      <c r="O41" s="406"/>
      <c r="P41" s="406"/>
      <c r="Q41" s="406"/>
      <c r="R41" s="406"/>
      <c r="S41" s="406"/>
      <c r="T41" s="407"/>
      <c r="U41" s="203" t="s">
        <v>49</v>
      </c>
      <c r="V41" s="33"/>
      <c r="W41" s="33"/>
      <c r="X41" s="189"/>
      <c r="Y41" s="27"/>
      <c r="Z41" s="27"/>
      <c r="AA41" s="27"/>
      <c r="AB41" s="27"/>
      <c r="AC41" s="27" t="s">
        <v>388</v>
      </c>
      <c r="AD41" s="27" t="s">
        <v>376</v>
      </c>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row>
    <row r="42" spans="1:95" ht="14.25" thickBot="1">
      <c r="A42" s="27"/>
      <c r="B42" s="214"/>
      <c r="C42" s="118" t="str">
        <f t="shared" si="2"/>
        <v>  </v>
      </c>
      <c r="D42" s="111"/>
      <c r="E42" s="67"/>
      <c r="F42" s="105"/>
      <c r="G42" s="105"/>
      <c r="H42" s="357"/>
      <c r="I42" s="358"/>
      <c r="J42" s="67" t="s">
        <v>79</v>
      </c>
      <c r="K42" s="412"/>
      <c r="L42" s="413"/>
      <c r="M42" s="413"/>
      <c r="N42" s="413"/>
      <c r="O42" s="413"/>
      <c r="P42" s="413"/>
      <c r="Q42" s="413"/>
      <c r="R42" s="413"/>
      <c r="S42" s="413"/>
      <c r="T42" s="414"/>
      <c r="U42" s="204" t="s">
        <v>49</v>
      </c>
      <c r="V42" s="33"/>
      <c r="W42" s="33"/>
      <c r="X42" s="189"/>
      <c r="Y42" s="27"/>
      <c r="Z42" s="27"/>
      <c r="AA42" s="27"/>
      <c r="AB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row>
    <row r="43" spans="1:95" ht="13.5">
      <c r="A43" s="27"/>
      <c r="B43" s="27"/>
      <c r="C43" s="27"/>
      <c r="D43" s="27"/>
      <c r="E43" s="27"/>
      <c r="F43" s="27"/>
      <c r="G43" s="27"/>
      <c r="H43" s="27"/>
      <c r="I43" s="27"/>
      <c r="J43" s="27"/>
      <c r="K43" s="27"/>
      <c r="L43" s="27"/>
      <c r="M43" s="27"/>
      <c r="N43" s="27"/>
      <c r="O43" s="27"/>
      <c r="P43" s="27"/>
      <c r="Q43" s="27"/>
      <c r="R43" s="27"/>
      <c r="S43" s="27"/>
      <c r="T43" s="27"/>
      <c r="U43" s="27"/>
      <c r="V43" s="27"/>
      <c r="W43" s="27"/>
      <c r="X43" s="189"/>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row>
    <row r="44" spans="1:95" ht="13.5">
      <c r="A44" s="27"/>
      <c r="B44" s="27"/>
      <c r="C44" s="27"/>
      <c r="D44" s="27"/>
      <c r="E44" s="27"/>
      <c r="F44" s="27"/>
      <c r="G44" s="27"/>
      <c r="H44" s="27"/>
      <c r="I44" s="27"/>
      <c r="J44" s="27"/>
      <c r="K44" s="27"/>
      <c r="L44" s="27"/>
      <c r="M44" s="27"/>
      <c r="N44" s="27"/>
      <c r="O44" s="27"/>
      <c r="P44" s="27"/>
      <c r="Q44" s="27"/>
      <c r="R44" s="27"/>
      <c r="S44" s="27"/>
      <c r="T44" s="27"/>
      <c r="U44" s="27"/>
      <c r="V44" s="27"/>
      <c r="W44" s="27"/>
      <c r="X44" s="189"/>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row>
    <row r="45" spans="1:95" ht="13.5">
      <c r="A45" s="27"/>
      <c r="B45" s="27"/>
      <c r="C45" s="27"/>
      <c r="D45" s="27"/>
      <c r="E45" s="27"/>
      <c r="F45" s="27"/>
      <c r="G45" s="27"/>
      <c r="H45" s="27"/>
      <c r="I45" s="27"/>
      <c r="J45" s="27"/>
      <c r="K45" s="27"/>
      <c r="L45" s="27"/>
      <c r="M45" s="27"/>
      <c r="N45" s="27"/>
      <c r="O45" s="27"/>
      <c r="P45" s="27"/>
      <c r="Q45" s="27"/>
      <c r="R45" s="27"/>
      <c r="S45" s="27"/>
      <c r="T45" s="27"/>
      <c r="U45" s="27"/>
      <c r="V45" s="27" t="s">
        <v>262</v>
      </c>
      <c r="W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row>
    <row r="46" spans="1:95" ht="13.5">
      <c r="A46" s="27"/>
      <c r="B46" s="27"/>
      <c r="C46" s="27"/>
      <c r="D46" s="27"/>
      <c r="E46" s="27"/>
      <c r="F46" s="27"/>
      <c r="G46" s="27"/>
      <c r="H46" s="27"/>
      <c r="I46" s="27"/>
      <c r="J46" s="27"/>
      <c r="K46" s="27"/>
      <c r="L46" s="27"/>
      <c r="M46" s="27"/>
      <c r="N46" s="27"/>
      <c r="O46" s="27"/>
      <c r="P46" s="27"/>
      <c r="Q46" s="27"/>
      <c r="R46" s="27"/>
      <c r="S46" s="27"/>
      <c r="T46" s="27"/>
      <c r="U46" s="27"/>
      <c r="V46" s="27" t="s">
        <v>261</v>
      </c>
      <c r="W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row>
    <row r="47" spans="1:95" ht="13.5">
      <c r="A47" s="27"/>
      <c r="B47" s="27"/>
      <c r="C47" s="27"/>
      <c r="D47" s="27"/>
      <c r="E47" s="27"/>
      <c r="F47" s="27"/>
      <c r="G47" s="27"/>
      <c r="H47" s="27"/>
      <c r="I47" s="27"/>
      <c r="J47" s="27"/>
      <c r="K47" s="27"/>
      <c r="L47" s="27"/>
      <c r="M47" s="27"/>
      <c r="N47" s="27"/>
      <c r="O47" s="27"/>
      <c r="P47" s="27"/>
      <c r="Q47" s="27"/>
      <c r="R47" s="27"/>
      <c r="S47" s="27"/>
      <c r="T47" s="27"/>
      <c r="U47" s="27"/>
      <c r="V47" s="27" t="s">
        <v>263</v>
      </c>
      <c r="W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row>
    <row r="48" spans="1:95" ht="13.5">
      <c r="A48" s="27"/>
      <c r="B48" s="27"/>
      <c r="C48" s="27"/>
      <c r="D48" s="27"/>
      <c r="E48" s="27"/>
      <c r="F48" s="27"/>
      <c r="G48" s="27"/>
      <c r="H48" s="27"/>
      <c r="I48" s="27"/>
      <c r="J48" s="27"/>
      <c r="K48" s="27"/>
      <c r="L48" s="27"/>
      <c r="M48" s="27"/>
      <c r="N48" s="27"/>
      <c r="O48" s="27"/>
      <c r="P48" s="27"/>
      <c r="Q48" s="27"/>
      <c r="R48" s="27"/>
      <c r="S48" s="27"/>
      <c r="T48" s="27"/>
      <c r="U48" s="27"/>
      <c r="V48" s="27" t="s">
        <v>264</v>
      </c>
      <c r="W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row>
    <row r="49" spans="1:95" ht="13.5">
      <c r="A49" s="27"/>
      <c r="B49" s="27"/>
      <c r="C49" s="27"/>
      <c r="D49" s="27"/>
      <c r="E49" s="27"/>
      <c r="F49" s="27"/>
      <c r="G49" s="27"/>
      <c r="H49" s="27"/>
      <c r="I49" s="27"/>
      <c r="J49" s="27"/>
      <c r="K49" s="27"/>
      <c r="L49" s="27"/>
      <c r="M49" s="27"/>
      <c r="N49" s="27"/>
      <c r="O49" s="27"/>
      <c r="P49" s="27"/>
      <c r="Q49" s="27"/>
      <c r="R49" s="27"/>
      <c r="S49" s="27"/>
      <c r="T49" s="27"/>
      <c r="U49" s="27"/>
      <c r="V49" s="27" t="s">
        <v>269</v>
      </c>
      <c r="W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row>
    <row r="50" spans="1:95" ht="13.5">
      <c r="A50" s="27"/>
      <c r="B50" s="27"/>
      <c r="C50" s="27"/>
      <c r="D50" s="27"/>
      <c r="E50" s="27"/>
      <c r="F50" s="27"/>
      <c r="G50" s="27"/>
      <c r="H50" s="27"/>
      <c r="I50" s="27"/>
      <c r="J50" s="27"/>
      <c r="K50" s="27"/>
      <c r="L50" s="27"/>
      <c r="M50" s="27"/>
      <c r="N50" s="27"/>
      <c r="O50" s="27"/>
      <c r="P50" s="27"/>
      <c r="Q50" s="27"/>
      <c r="R50" s="27"/>
      <c r="S50" s="27"/>
      <c r="T50" s="27"/>
      <c r="U50" s="27"/>
      <c r="V50" s="27" t="s">
        <v>266</v>
      </c>
      <c r="W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row>
    <row r="51" spans="1:95" ht="13.5">
      <c r="A51" s="27"/>
      <c r="B51" s="27"/>
      <c r="C51" s="27"/>
      <c r="D51" s="27"/>
      <c r="E51" s="27"/>
      <c r="F51" s="27"/>
      <c r="G51" s="27"/>
      <c r="H51" s="27"/>
      <c r="I51" s="27"/>
      <c r="J51" s="27"/>
      <c r="K51" s="27"/>
      <c r="L51" s="27"/>
      <c r="M51" s="27"/>
      <c r="N51" s="27"/>
      <c r="O51" s="27"/>
      <c r="P51" s="27"/>
      <c r="Q51" s="27"/>
      <c r="R51" s="27"/>
      <c r="S51" s="27"/>
      <c r="T51" s="27"/>
      <c r="U51" s="27"/>
      <c r="V51" s="27"/>
      <c r="W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row>
    <row r="52" spans="1:95" ht="13.5">
      <c r="A52" s="27"/>
      <c r="B52" s="27"/>
      <c r="C52" s="27"/>
      <c r="D52" s="27"/>
      <c r="E52" s="27"/>
      <c r="F52" s="27"/>
      <c r="G52" s="27"/>
      <c r="H52" s="27"/>
      <c r="I52" s="27"/>
      <c r="J52" s="27"/>
      <c r="K52" s="27"/>
      <c r="L52" s="27"/>
      <c r="M52" s="27"/>
      <c r="N52" s="27"/>
      <c r="O52" s="27"/>
      <c r="P52" s="27"/>
      <c r="Q52" s="27"/>
      <c r="R52" s="27"/>
      <c r="S52" s="27"/>
      <c r="T52" s="27"/>
      <c r="U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row>
    <row r="53" spans="1:95" ht="13.5">
      <c r="A53" s="27"/>
      <c r="B53" s="27"/>
      <c r="C53" s="27"/>
      <c r="D53" s="27"/>
      <c r="E53" s="27"/>
      <c r="F53" s="27"/>
      <c r="G53" s="27"/>
      <c r="H53" s="27"/>
      <c r="I53" s="27"/>
      <c r="J53" s="27"/>
      <c r="K53" s="27"/>
      <c r="L53" s="27"/>
      <c r="M53" s="27"/>
      <c r="N53" s="27"/>
      <c r="O53" s="27"/>
      <c r="P53" s="27"/>
      <c r="Q53" s="27"/>
      <c r="R53" s="27"/>
      <c r="S53" s="27"/>
      <c r="T53" s="27"/>
      <c r="U53" s="27"/>
      <c r="V53" s="27" t="s">
        <v>268</v>
      </c>
      <c r="W53" s="27"/>
      <c r="X53" s="189"/>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row>
    <row r="54" spans="1:95" ht="13.5">
      <c r="A54" s="27"/>
      <c r="B54" s="27"/>
      <c r="C54" s="27"/>
      <c r="D54" s="27"/>
      <c r="E54" s="27"/>
      <c r="F54" s="27"/>
      <c r="G54" s="27"/>
      <c r="H54" s="27"/>
      <c r="I54" s="27"/>
      <c r="J54" s="27"/>
      <c r="K54" s="27"/>
      <c r="L54" s="27"/>
      <c r="M54" s="27"/>
      <c r="N54" s="27"/>
      <c r="O54" s="27"/>
      <c r="P54" s="27"/>
      <c r="Q54" s="27"/>
      <c r="R54" s="27"/>
      <c r="S54" s="27"/>
      <c r="T54" s="27"/>
      <c r="U54" s="27"/>
      <c r="V54" s="27"/>
      <c r="W54" s="27"/>
      <c r="X54" s="189"/>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row>
    <row r="55" spans="1:95" ht="13.5">
      <c r="A55" s="27"/>
      <c r="B55" s="27"/>
      <c r="C55" s="27"/>
      <c r="D55" s="27"/>
      <c r="E55" s="27"/>
      <c r="F55" s="27"/>
      <c r="G55" s="27"/>
      <c r="H55" s="27"/>
      <c r="I55" s="27"/>
      <c r="J55" s="27"/>
      <c r="K55" s="27"/>
      <c r="L55" s="27"/>
      <c r="M55" s="27"/>
      <c r="N55" s="27"/>
      <c r="O55" s="27"/>
      <c r="P55" s="27"/>
      <c r="Q55" s="27"/>
      <c r="R55" s="27"/>
      <c r="S55" s="27"/>
      <c r="T55" s="27"/>
      <c r="U55" s="27"/>
      <c r="V55" s="27"/>
      <c r="W55" s="27"/>
      <c r="X55" s="189"/>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row>
    <row r="56" spans="1:95" ht="13.5">
      <c r="A56" s="27"/>
      <c r="B56" s="27"/>
      <c r="C56" s="27"/>
      <c r="D56" s="27"/>
      <c r="E56" s="27"/>
      <c r="F56" s="27"/>
      <c r="G56" s="27"/>
      <c r="H56" s="27"/>
      <c r="I56" s="27"/>
      <c r="J56" s="27"/>
      <c r="K56" s="27"/>
      <c r="L56" s="27"/>
      <c r="M56" s="27"/>
      <c r="N56" s="27"/>
      <c r="O56" s="27"/>
      <c r="P56" s="27"/>
      <c r="Q56" s="27"/>
      <c r="R56" s="27"/>
      <c r="S56" s="27"/>
      <c r="T56" s="27"/>
      <c r="U56" s="27"/>
      <c r="V56" s="27"/>
      <c r="W56" s="27"/>
      <c r="X56" s="189"/>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row>
    <row r="57" spans="1:95" ht="13.5">
      <c r="A57" s="27"/>
      <c r="B57" s="27"/>
      <c r="C57" s="27"/>
      <c r="D57" s="27"/>
      <c r="E57" s="27"/>
      <c r="F57" s="27"/>
      <c r="G57" s="27"/>
      <c r="H57" s="27"/>
      <c r="I57" s="27"/>
      <c r="J57" s="27"/>
      <c r="K57" s="27"/>
      <c r="L57" s="27"/>
      <c r="M57" s="27"/>
      <c r="N57" s="27"/>
      <c r="O57" s="27"/>
      <c r="P57" s="27"/>
      <c r="Q57" s="27"/>
      <c r="R57" s="27"/>
      <c r="S57" s="27"/>
      <c r="T57" s="27"/>
      <c r="U57" s="27"/>
      <c r="V57" s="27"/>
      <c r="W57" s="27"/>
      <c r="X57" s="189"/>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row>
    <row r="58" spans="1:95" ht="13.5">
      <c r="A58" s="27"/>
      <c r="B58" s="27"/>
      <c r="C58" s="27"/>
      <c r="D58" s="27"/>
      <c r="E58" s="27"/>
      <c r="F58" s="27"/>
      <c r="G58" s="27"/>
      <c r="H58" s="27"/>
      <c r="I58" s="27"/>
      <c r="J58" s="27"/>
      <c r="K58" s="27"/>
      <c r="L58" s="27"/>
      <c r="M58" s="27"/>
      <c r="N58" s="27"/>
      <c r="O58" s="27"/>
      <c r="P58" s="27"/>
      <c r="Q58" s="27"/>
      <c r="R58" s="27"/>
      <c r="S58" s="27"/>
      <c r="T58" s="27"/>
      <c r="U58" s="27"/>
      <c r="V58" s="27"/>
      <c r="W58" s="27"/>
      <c r="X58" s="189"/>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row>
    <row r="59" spans="1:95" ht="13.5">
      <c r="A59" s="27"/>
      <c r="B59" s="27"/>
      <c r="C59" s="27"/>
      <c r="D59" s="27"/>
      <c r="E59" s="27"/>
      <c r="F59" s="27"/>
      <c r="G59" s="27"/>
      <c r="H59" s="27"/>
      <c r="I59" s="27"/>
      <c r="J59" s="27"/>
      <c r="K59" s="27"/>
      <c r="L59" s="27"/>
      <c r="M59" s="27"/>
      <c r="N59" s="27"/>
      <c r="O59" s="27"/>
      <c r="P59" s="27"/>
      <c r="Q59" s="27"/>
      <c r="R59" s="27"/>
      <c r="S59" s="27"/>
      <c r="T59" s="27"/>
      <c r="U59" s="27"/>
      <c r="V59" s="27"/>
      <c r="W59" s="27"/>
      <c r="X59" s="189"/>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row>
    <row r="60" spans="1:95" ht="13.5">
      <c r="A60" s="27"/>
      <c r="B60" s="27"/>
      <c r="C60" s="27"/>
      <c r="D60" s="27"/>
      <c r="E60" s="27"/>
      <c r="F60" s="27"/>
      <c r="G60" s="27"/>
      <c r="H60" s="27"/>
      <c r="I60" s="27"/>
      <c r="J60" s="27"/>
      <c r="K60" s="27"/>
      <c r="L60" s="27"/>
      <c r="M60" s="27"/>
      <c r="N60" s="27"/>
      <c r="O60" s="27"/>
      <c r="P60" s="27"/>
      <c r="Q60" s="27"/>
      <c r="R60" s="27"/>
      <c r="S60" s="27"/>
      <c r="T60" s="27"/>
      <c r="U60" s="27"/>
      <c r="V60" s="27"/>
      <c r="W60" s="27"/>
      <c r="X60" s="189"/>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row>
    <row r="61" spans="1:95" ht="13.5">
      <c r="A61" s="27"/>
      <c r="B61" s="27"/>
      <c r="C61" s="27"/>
      <c r="D61" s="27"/>
      <c r="E61" s="27"/>
      <c r="F61" s="27"/>
      <c r="G61" s="27"/>
      <c r="H61" s="27"/>
      <c r="I61" s="27"/>
      <c r="J61" s="27"/>
      <c r="K61" s="27"/>
      <c r="L61" s="27"/>
      <c r="M61" s="27"/>
      <c r="N61" s="27"/>
      <c r="O61" s="27"/>
      <c r="P61" s="27"/>
      <c r="Q61" s="27"/>
      <c r="R61" s="27"/>
      <c r="S61" s="27"/>
      <c r="T61" s="27"/>
      <c r="U61" s="27"/>
      <c r="V61" s="27"/>
      <c r="W61" s="27"/>
      <c r="X61" s="189"/>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row>
    <row r="62" spans="1:95" ht="13.5">
      <c r="A62" s="27"/>
      <c r="B62" s="27"/>
      <c r="C62" s="27"/>
      <c r="D62" s="27"/>
      <c r="E62" s="27"/>
      <c r="F62" s="27"/>
      <c r="G62" s="27"/>
      <c r="H62" s="27"/>
      <c r="I62" s="27"/>
      <c r="J62" s="27"/>
      <c r="K62" s="27"/>
      <c r="L62" s="27"/>
      <c r="M62" s="27"/>
      <c r="N62" s="27"/>
      <c r="O62" s="27"/>
      <c r="P62" s="27"/>
      <c r="Q62" s="27"/>
      <c r="R62" s="27"/>
      <c r="S62" s="27"/>
      <c r="T62" s="27"/>
      <c r="U62" s="27"/>
      <c r="V62" s="27"/>
      <c r="W62" s="27"/>
      <c r="X62" s="189"/>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row>
    <row r="63" spans="1:95" ht="13.5">
      <c r="A63" s="27"/>
      <c r="B63" s="27"/>
      <c r="C63" s="27"/>
      <c r="D63" s="27"/>
      <c r="E63" s="27"/>
      <c r="F63" s="27"/>
      <c r="G63" s="27"/>
      <c r="H63" s="27"/>
      <c r="I63" s="27"/>
      <c r="J63" s="27"/>
      <c r="K63" s="27"/>
      <c r="L63" s="27"/>
      <c r="M63" s="27"/>
      <c r="N63" s="27"/>
      <c r="O63" s="27"/>
      <c r="P63" s="27"/>
      <c r="Q63" s="27"/>
      <c r="R63" s="27"/>
      <c r="S63" s="27"/>
      <c r="T63" s="27"/>
      <c r="U63" s="27"/>
      <c r="V63" s="27"/>
      <c r="W63" s="27"/>
      <c r="X63" s="189"/>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row>
    <row r="64" spans="1:95" ht="13.5">
      <c r="A64" s="27"/>
      <c r="B64" s="27"/>
      <c r="C64" s="27"/>
      <c r="D64" s="27"/>
      <c r="E64" s="27"/>
      <c r="F64" s="27"/>
      <c r="G64" s="27"/>
      <c r="H64" s="27"/>
      <c r="I64" s="27"/>
      <c r="J64" s="27"/>
      <c r="K64" s="27"/>
      <c r="L64" s="27"/>
      <c r="M64" s="27"/>
      <c r="N64" s="27"/>
      <c r="O64" s="27"/>
      <c r="P64" s="27"/>
      <c r="Q64" s="27"/>
      <c r="R64" s="27"/>
      <c r="S64" s="27"/>
      <c r="T64" s="27"/>
      <c r="U64" s="27"/>
      <c r="V64" s="27"/>
      <c r="W64" s="27"/>
      <c r="X64" s="189"/>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row>
    <row r="65" spans="1:95" ht="13.5">
      <c r="A65" s="27"/>
      <c r="B65" s="27"/>
      <c r="C65" s="27"/>
      <c r="D65" s="27"/>
      <c r="E65" s="27"/>
      <c r="F65" s="27"/>
      <c r="G65" s="27"/>
      <c r="H65" s="27"/>
      <c r="I65" s="27"/>
      <c r="J65" s="27"/>
      <c r="K65" s="27"/>
      <c r="L65" s="27"/>
      <c r="M65" s="27"/>
      <c r="N65" s="27"/>
      <c r="O65" s="27"/>
      <c r="P65" s="27"/>
      <c r="Q65" s="27"/>
      <c r="R65" s="27"/>
      <c r="S65" s="27"/>
      <c r="T65" s="27"/>
      <c r="U65" s="27"/>
      <c r="V65" s="27"/>
      <c r="W65" s="27"/>
      <c r="X65" s="189"/>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row>
    <row r="66" spans="1:95" ht="13.5">
      <c r="A66" s="27"/>
      <c r="B66" s="27"/>
      <c r="C66" s="27"/>
      <c r="D66" s="27"/>
      <c r="E66" s="27"/>
      <c r="F66" s="27"/>
      <c r="G66" s="27"/>
      <c r="H66" s="27"/>
      <c r="I66" s="27"/>
      <c r="J66" s="27"/>
      <c r="K66" s="27"/>
      <c r="L66" s="27"/>
      <c r="M66" s="27"/>
      <c r="N66" s="27"/>
      <c r="O66" s="27"/>
      <c r="P66" s="27"/>
      <c r="Q66" s="27"/>
      <c r="R66" s="27"/>
      <c r="S66" s="27"/>
      <c r="T66" s="27"/>
      <c r="U66" s="27"/>
      <c r="V66" s="27"/>
      <c r="W66" s="27"/>
      <c r="X66" s="189"/>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row>
  </sheetData>
  <sheetProtection/>
  <mergeCells count="118">
    <mergeCell ref="U6:V6"/>
    <mergeCell ref="Y2:Z2"/>
    <mergeCell ref="Y4:Z4"/>
    <mergeCell ref="I4:J4"/>
    <mergeCell ref="I5:J5"/>
    <mergeCell ref="K4:T4"/>
    <mergeCell ref="K5:T5"/>
    <mergeCell ref="U4:V4"/>
    <mergeCell ref="K37:T37"/>
    <mergeCell ref="K42:T42"/>
    <mergeCell ref="K38:T38"/>
    <mergeCell ref="K39:T39"/>
    <mergeCell ref="K40:T40"/>
    <mergeCell ref="K41:T41"/>
    <mergeCell ref="K33:T33"/>
    <mergeCell ref="K34:T34"/>
    <mergeCell ref="K35:T35"/>
    <mergeCell ref="K36:T36"/>
    <mergeCell ref="K27:T27"/>
    <mergeCell ref="K30:T30"/>
    <mergeCell ref="K31:T31"/>
    <mergeCell ref="K32:T32"/>
    <mergeCell ref="K28:T28"/>
    <mergeCell ref="K29:T29"/>
    <mergeCell ref="D22:G22"/>
    <mergeCell ref="D23:G23"/>
    <mergeCell ref="D24:G24"/>
    <mergeCell ref="D25:G25"/>
    <mergeCell ref="D18:G18"/>
    <mergeCell ref="D19:G19"/>
    <mergeCell ref="D20:G20"/>
    <mergeCell ref="D21:G21"/>
    <mergeCell ref="H30:I30"/>
    <mergeCell ref="I23:J23"/>
    <mergeCell ref="I24:J24"/>
    <mergeCell ref="I25:J25"/>
    <mergeCell ref="H27:I27"/>
    <mergeCell ref="H28:I28"/>
    <mergeCell ref="H29:I29"/>
    <mergeCell ref="I19:J19"/>
    <mergeCell ref="I11:J11"/>
    <mergeCell ref="I12:J12"/>
    <mergeCell ref="I13:J13"/>
    <mergeCell ref="I14:J14"/>
    <mergeCell ref="I15:J15"/>
    <mergeCell ref="I16:J16"/>
    <mergeCell ref="I17:J17"/>
    <mergeCell ref="I18:J18"/>
    <mergeCell ref="H31:I31"/>
    <mergeCell ref="H32:I32"/>
    <mergeCell ref="H33:I33"/>
    <mergeCell ref="H34:I34"/>
    <mergeCell ref="H42:I42"/>
    <mergeCell ref="H41:I41"/>
    <mergeCell ref="H35:I35"/>
    <mergeCell ref="H36:I36"/>
    <mergeCell ref="H37:I37"/>
    <mergeCell ref="H38:I38"/>
    <mergeCell ref="H39:I39"/>
    <mergeCell ref="H40:I40"/>
    <mergeCell ref="A3:B3"/>
    <mergeCell ref="D3:F3"/>
    <mergeCell ref="A4:B4"/>
    <mergeCell ref="D4:G4"/>
    <mergeCell ref="A5:B5"/>
    <mergeCell ref="A7:B7"/>
    <mergeCell ref="D10:F10"/>
    <mergeCell ref="D5:G5"/>
    <mergeCell ref="D7:G7"/>
    <mergeCell ref="A6:B6"/>
    <mergeCell ref="D6:G6"/>
    <mergeCell ref="K7:T7"/>
    <mergeCell ref="K11:T11"/>
    <mergeCell ref="K17:T17"/>
    <mergeCell ref="I7:J7"/>
    <mergeCell ref="I6:J6"/>
    <mergeCell ref="K6:T6"/>
    <mergeCell ref="K18:T18"/>
    <mergeCell ref="K12:T12"/>
    <mergeCell ref="K13:T13"/>
    <mergeCell ref="K14:T14"/>
    <mergeCell ref="K15:T15"/>
    <mergeCell ref="K16:T16"/>
    <mergeCell ref="U15:V15"/>
    <mergeCell ref="U16:V16"/>
    <mergeCell ref="K19:T19"/>
    <mergeCell ref="U11:V11"/>
    <mergeCell ref="U17:V17"/>
    <mergeCell ref="U12:V12"/>
    <mergeCell ref="U13:V13"/>
    <mergeCell ref="U14:V14"/>
    <mergeCell ref="U18:V18"/>
    <mergeCell ref="U19:V19"/>
    <mergeCell ref="U20:V20"/>
    <mergeCell ref="U21:V21"/>
    <mergeCell ref="U22:V22"/>
    <mergeCell ref="I21:J21"/>
    <mergeCell ref="I22:J22"/>
    <mergeCell ref="K20:T20"/>
    <mergeCell ref="K21:T21"/>
    <mergeCell ref="K22:T22"/>
    <mergeCell ref="I20:J20"/>
    <mergeCell ref="U25:V25"/>
    <mergeCell ref="K23:T23"/>
    <mergeCell ref="K24:T24"/>
    <mergeCell ref="K25:T25"/>
    <mergeCell ref="U23:V23"/>
    <mergeCell ref="U24:V24"/>
    <mergeCell ref="A1:V1"/>
    <mergeCell ref="D15:G15"/>
    <mergeCell ref="D16:G16"/>
    <mergeCell ref="D17:G17"/>
    <mergeCell ref="D11:G11"/>
    <mergeCell ref="D12:G12"/>
    <mergeCell ref="D13:G13"/>
    <mergeCell ref="D14:G14"/>
    <mergeCell ref="U5:V5"/>
    <mergeCell ref="U7:V7"/>
  </mergeCells>
  <dataValidations count="2">
    <dataValidation type="list" allowBlank="1" showInputMessage="1" showErrorMessage="1" sqref="U28:U42">
      <formula1>$AF$27:$AF$32</formula1>
    </dataValidation>
    <dataValidation type="list" allowBlank="1" showInputMessage="1" showErrorMessage="1" sqref="W4:W6">
      <formula1>$AG$27:$AG$30</formula1>
    </dataValidation>
  </dataValidations>
  <printOptions horizontalCentered="1"/>
  <pageMargins left="0" right="0" top="0.984251968503937" bottom="0" header="0" footer="0"/>
  <pageSetup horizontalDpi="360" verticalDpi="360" orientation="portrait" paperSize="9" scale="85" r:id="rId2"/>
  <legacyDrawing r:id="rId1"/>
</worksheet>
</file>

<file path=xl/worksheets/sheet5.xml><?xml version="1.0" encoding="utf-8"?>
<worksheet xmlns="http://schemas.openxmlformats.org/spreadsheetml/2006/main" xmlns:r="http://schemas.openxmlformats.org/officeDocument/2006/relationships">
  <sheetPr codeName="Sheet5">
    <tabColor indexed="56"/>
  </sheetPr>
  <dimension ref="A1:AK70"/>
  <sheetViews>
    <sheetView zoomScalePageLayoutView="0" workbookViewId="0" topLeftCell="A1">
      <selection activeCell="E56" sqref="E56:V56"/>
    </sheetView>
  </sheetViews>
  <sheetFormatPr defaultColWidth="9.00390625" defaultRowHeight="13.5"/>
  <cols>
    <col min="1" max="1" width="4.50390625" style="0" customWidth="1"/>
    <col min="2" max="2" width="6.625" style="0" customWidth="1"/>
    <col min="3" max="3" width="4.375" style="0" customWidth="1"/>
    <col min="4" max="4" width="14.625" style="0" customWidth="1"/>
    <col min="5" max="5" width="5.50390625" style="0" customWidth="1"/>
    <col min="6" max="6" width="2.625" style="0" customWidth="1"/>
    <col min="7" max="8" width="5.625" style="0" customWidth="1"/>
    <col min="9" max="9" width="8.50390625" style="0" customWidth="1"/>
    <col min="10" max="10" width="6.50390625" style="0" customWidth="1"/>
    <col min="11" max="11" width="2.625" style="0" customWidth="1"/>
    <col min="12" max="21" width="1.4921875" style="0" customWidth="1"/>
    <col min="23" max="23" width="4.50390625" style="0" customWidth="1"/>
    <col min="24" max="24" width="7.75390625" style="0" customWidth="1"/>
    <col min="25" max="25" width="3.625" style="194" bestFit="1" customWidth="1"/>
    <col min="27" max="27" width="7.25390625" style="0" customWidth="1"/>
  </cols>
  <sheetData>
    <row r="1" spans="1:24" ht="18.75">
      <c r="A1" s="237" t="s">
        <v>235</v>
      </c>
      <c r="B1" s="237"/>
      <c r="C1" s="237"/>
      <c r="D1" s="237"/>
      <c r="E1" s="237"/>
      <c r="F1" s="237"/>
      <c r="G1" s="237"/>
      <c r="H1" s="237"/>
      <c r="I1" s="237"/>
      <c r="J1" s="237"/>
      <c r="K1" s="237"/>
      <c r="L1" s="237"/>
      <c r="M1" s="237"/>
      <c r="N1" s="237"/>
      <c r="O1" s="237"/>
      <c r="P1" s="237"/>
      <c r="Q1" s="237"/>
      <c r="R1" s="237"/>
      <c r="S1" s="237"/>
      <c r="T1" s="237"/>
      <c r="U1" s="237"/>
      <c r="V1" s="237"/>
      <c r="W1" s="237"/>
      <c r="X1" s="152"/>
    </row>
    <row r="2" spans="1:24" ht="14.25" thickBot="1">
      <c r="A2" s="125" t="s">
        <v>245</v>
      </c>
      <c r="B2" s="125"/>
      <c r="C2" s="125"/>
      <c r="D2" s="125"/>
      <c r="E2" s="125"/>
      <c r="F2" s="125"/>
      <c r="G2" s="125"/>
      <c r="H2" s="125"/>
      <c r="I2" s="125"/>
      <c r="J2" s="125"/>
      <c r="K2" s="125"/>
      <c r="L2" s="125"/>
      <c r="M2" s="125"/>
      <c r="N2" s="125"/>
      <c r="O2" s="125"/>
      <c r="P2" s="125"/>
      <c r="Q2" s="125"/>
      <c r="R2" s="125"/>
      <c r="S2" s="125"/>
      <c r="T2" s="125"/>
      <c r="U2" s="125"/>
      <c r="V2" s="125"/>
      <c r="W2" s="125"/>
      <c r="X2" s="125"/>
    </row>
    <row r="3" spans="1:24" ht="14.25" thickBot="1">
      <c r="A3" s="125"/>
      <c r="B3" s="125"/>
      <c r="C3" s="125"/>
      <c r="D3" s="132" t="s">
        <v>127</v>
      </c>
      <c r="E3" s="127" t="s">
        <v>49</v>
      </c>
      <c r="F3" s="129" t="s">
        <v>80</v>
      </c>
      <c r="G3" s="127" t="s">
        <v>49</v>
      </c>
      <c r="H3" s="130" t="s">
        <v>92</v>
      </c>
      <c r="I3" s="127" t="s">
        <v>49</v>
      </c>
      <c r="J3" s="131" t="s">
        <v>93</v>
      </c>
      <c r="K3" s="125"/>
      <c r="L3" s="125"/>
      <c r="M3" s="125"/>
      <c r="N3" s="125"/>
      <c r="O3" s="125"/>
      <c r="P3" s="125"/>
      <c r="Q3" s="125"/>
      <c r="R3" s="125"/>
      <c r="S3" s="125"/>
      <c r="T3" s="125"/>
      <c r="U3" s="125"/>
      <c r="V3" s="125"/>
      <c r="W3" s="125"/>
      <c r="X3" s="125"/>
    </row>
    <row r="4" spans="1:24" ht="14.25" thickBot="1">
      <c r="A4" s="27" t="s">
        <v>55</v>
      </c>
      <c r="B4" s="27"/>
      <c r="C4" s="27"/>
      <c r="D4" s="27"/>
      <c r="E4" s="27"/>
      <c r="F4" s="27"/>
      <c r="G4" s="27"/>
      <c r="H4" s="27"/>
      <c r="I4" s="27"/>
      <c r="J4" s="27"/>
      <c r="K4" s="27"/>
      <c r="L4" s="27"/>
      <c r="M4" s="27"/>
      <c r="N4" s="27"/>
      <c r="O4" s="27"/>
      <c r="P4" s="27"/>
      <c r="Q4" s="27"/>
      <c r="R4" s="27"/>
      <c r="S4" s="27"/>
      <c r="T4" s="27"/>
      <c r="U4" s="27"/>
      <c r="V4" s="27"/>
      <c r="W4" s="27"/>
      <c r="X4" s="27"/>
    </row>
    <row r="5" spans="1:30" ht="13.5">
      <c r="A5" s="381" t="s">
        <v>62</v>
      </c>
      <c r="B5" s="382"/>
      <c r="C5" s="128" t="s">
        <v>234</v>
      </c>
      <c r="D5" s="43" t="s">
        <v>59</v>
      </c>
      <c r="E5" s="383" t="s">
        <v>146</v>
      </c>
      <c r="F5" s="384"/>
      <c r="G5" s="384"/>
      <c r="H5" s="45"/>
      <c r="I5" s="43" t="s">
        <v>45</v>
      </c>
      <c r="J5" s="46" t="s">
        <v>46</v>
      </c>
      <c r="K5" s="47"/>
      <c r="L5" s="46" t="s">
        <v>147</v>
      </c>
      <c r="M5" s="48"/>
      <c r="N5" s="48"/>
      <c r="O5" s="48"/>
      <c r="P5" s="48"/>
      <c r="Q5" s="48"/>
      <c r="R5" s="48"/>
      <c r="S5" s="48"/>
      <c r="T5" s="48"/>
      <c r="U5" s="48"/>
      <c r="V5" s="46" t="s">
        <v>148</v>
      </c>
      <c r="W5" s="49"/>
      <c r="X5" s="154" t="s">
        <v>34</v>
      </c>
      <c r="AD5" s="123"/>
    </row>
    <row r="6" spans="1:37" ht="13.5">
      <c r="A6" s="385" t="s">
        <v>43</v>
      </c>
      <c r="B6" s="386"/>
      <c r="C6" s="144" t="s">
        <v>49</v>
      </c>
      <c r="D6" s="51" t="str">
        <f>CONCATENATE(I6,"  ",J6)</f>
        <v>  </v>
      </c>
      <c r="E6" s="436" t="str">
        <f>CONCATENATE(L6,"    ",V6)</f>
        <v>    </v>
      </c>
      <c r="F6" s="437"/>
      <c r="G6" s="437"/>
      <c r="H6" s="438"/>
      <c r="I6" s="198"/>
      <c r="J6" s="376"/>
      <c r="K6" s="377"/>
      <c r="L6" s="378"/>
      <c r="M6" s="379"/>
      <c r="N6" s="379"/>
      <c r="O6" s="379"/>
      <c r="P6" s="379"/>
      <c r="Q6" s="379"/>
      <c r="R6" s="379"/>
      <c r="S6" s="379"/>
      <c r="T6" s="379"/>
      <c r="U6" s="380"/>
      <c r="V6" s="378"/>
      <c r="W6" s="415"/>
      <c r="X6" s="155" t="s">
        <v>49</v>
      </c>
      <c r="AE6" t="s">
        <v>49</v>
      </c>
      <c r="AF6" s="27" t="s">
        <v>49</v>
      </c>
      <c r="AG6" s="27" t="s">
        <v>49</v>
      </c>
      <c r="AH6" s="27" t="s">
        <v>49</v>
      </c>
      <c r="AJ6" t="str">
        <f>+X6</f>
        <v>選択する</v>
      </c>
      <c r="AK6">
        <f>IF(X6="選択する","",X6)</f>
      </c>
    </row>
    <row r="7" spans="1:37" ht="13.5">
      <c r="A7" s="369" t="s">
        <v>42</v>
      </c>
      <c r="B7" s="370"/>
      <c r="C7" s="145" t="s">
        <v>49</v>
      </c>
      <c r="D7" s="51" t="str">
        <f>CONCATENATE(I7,"  ",J7)</f>
        <v>  </v>
      </c>
      <c r="E7" s="436" t="str">
        <f>CONCATENATE(L7,"    ",V7)</f>
        <v>    </v>
      </c>
      <c r="F7" s="437"/>
      <c r="G7" s="437"/>
      <c r="H7" s="438"/>
      <c r="I7" s="198"/>
      <c r="J7" s="376"/>
      <c r="K7" s="377"/>
      <c r="L7" s="378"/>
      <c r="M7" s="379"/>
      <c r="N7" s="379"/>
      <c r="O7" s="379"/>
      <c r="P7" s="379"/>
      <c r="Q7" s="379"/>
      <c r="R7" s="379"/>
      <c r="S7" s="379"/>
      <c r="T7" s="379"/>
      <c r="U7" s="380"/>
      <c r="V7" s="378"/>
      <c r="W7" s="415"/>
      <c r="X7" s="153" t="s">
        <v>49</v>
      </c>
      <c r="AB7" s="27"/>
      <c r="AE7" s="194" t="s">
        <v>25</v>
      </c>
      <c r="AF7" s="97" t="s">
        <v>408</v>
      </c>
      <c r="AG7" s="97" t="s">
        <v>161</v>
      </c>
      <c r="AH7" s="97" t="s">
        <v>161</v>
      </c>
      <c r="AJ7" t="str">
        <f>+X7</f>
        <v>選択する</v>
      </c>
      <c r="AK7">
        <f>IF(X7="選択する","",X7)</f>
      </c>
    </row>
    <row r="8" spans="1:37" ht="14.25" thickBot="1">
      <c r="A8" s="369" t="s">
        <v>39</v>
      </c>
      <c r="B8" s="370"/>
      <c r="C8" s="145" t="s">
        <v>49</v>
      </c>
      <c r="D8" s="51" t="str">
        <f>CONCATENATE(I8,"  ",J8)</f>
        <v>  </v>
      </c>
      <c r="E8" s="436" t="str">
        <f>CONCATENATE(L8,"    ",V8)</f>
        <v>    </v>
      </c>
      <c r="F8" s="437"/>
      <c r="G8" s="437"/>
      <c r="H8" s="438"/>
      <c r="I8" s="198"/>
      <c r="J8" s="376"/>
      <c r="K8" s="377"/>
      <c r="L8" s="378"/>
      <c r="M8" s="379"/>
      <c r="N8" s="379"/>
      <c r="O8" s="379"/>
      <c r="P8" s="379"/>
      <c r="Q8" s="379"/>
      <c r="R8" s="379"/>
      <c r="S8" s="379"/>
      <c r="T8" s="379"/>
      <c r="U8" s="380"/>
      <c r="V8" s="378"/>
      <c r="W8" s="415"/>
      <c r="X8" s="159" t="s">
        <v>49</v>
      </c>
      <c r="AA8" s="27"/>
      <c r="AB8" s="27"/>
      <c r="AF8" s="97" t="s">
        <v>409</v>
      </c>
      <c r="AG8" s="97" t="s">
        <v>165</v>
      </c>
      <c r="AH8" s="97" t="s">
        <v>165</v>
      </c>
      <c r="AJ8" t="str">
        <f>+X8</f>
        <v>選択する</v>
      </c>
      <c r="AK8">
        <f>IF(X8="選択する","",X8)</f>
      </c>
    </row>
    <row r="9" spans="1:34" ht="14.25" thickBot="1">
      <c r="A9" s="439" t="s">
        <v>240</v>
      </c>
      <c r="B9" s="440"/>
      <c r="C9" s="206" t="s">
        <v>49</v>
      </c>
      <c r="D9" s="52" t="str">
        <f>CONCATENATE(I9,"  ",J9)</f>
        <v>  </v>
      </c>
      <c r="E9" s="441" t="str">
        <f>CONCATENATE(L9,"    ",V9)</f>
        <v>    </v>
      </c>
      <c r="F9" s="442"/>
      <c r="G9" s="442"/>
      <c r="H9" s="443"/>
      <c r="I9" s="199"/>
      <c r="J9" s="307"/>
      <c r="K9" s="375"/>
      <c r="L9" s="432"/>
      <c r="M9" s="444"/>
      <c r="N9" s="444"/>
      <c r="O9" s="444"/>
      <c r="P9" s="444"/>
      <c r="Q9" s="444"/>
      <c r="R9" s="444"/>
      <c r="S9" s="444"/>
      <c r="T9" s="444"/>
      <c r="U9" s="445"/>
      <c r="V9" s="432"/>
      <c r="W9" s="433"/>
      <c r="X9" s="162"/>
      <c r="AB9" s="27"/>
      <c r="AF9" s="97" t="s">
        <v>410</v>
      </c>
      <c r="AG9" s="97" t="s">
        <v>170</v>
      </c>
      <c r="AH9" s="97" t="s">
        <v>170</v>
      </c>
    </row>
    <row r="10" spans="1:34" ht="14.25" thickBot="1">
      <c r="A10" s="27" t="s">
        <v>56</v>
      </c>
      <c r="B10" s="27"/>
      <c r="C10" s="27"/>
      <c r="D10" s="27"/>
      <c r="E10" s="53"/>
      <c r="F10" s="53"/>
      <c r="G10" s="32"/>
      <c r="H10" s="32"/>
      <c r="I10" s="27"/>
      <c r="J10" s="27"/>
      <c r="K10" s="33"/>
      <c r="L10" s="27"/>
      <c r="M10" s="33"/>
      <c r="N10" s="33"/>
      <c r="O10" s="33"/>
      <c r="P10" s="33"/>
      <c r="Q10" s="33"/>
      <c r="R10" s="33"/>
      <c r="S10" s="33"/>
      <c r="T10" s="33"/>
      <c r="U10" s="33"/>
      <c r="V10" s="53"/>
      <c r="W10" s="53"/>
      <c r="X10" s="53"/>
      <c r="Y10" s="194" t="s">
        <v>420</v>
      </c>
      <c r="Z10" t="s">
        <v>419</v>
      </c>
      <c r="AB10" s="27"/>
      <c r="AF10" s="97" t="s">
        <v>411</v>
      </c>
      <c r="AG10" s="97" t="s">
        <v>173</v>
      </c>
      <c r="AH10" s="97" t="s">
        <v>173</v>
      </c>
    </row>
    <row r="11" spans="1:34" ht="13.5">
      <c r="A11" s="27"/>
      <c r="B11" s="54" t="s">
        <v>407</v>
      </c>
      <c r="C11" s="47" t="s">
        <v>234</v>
      </c>
      <c r="D11" s="43" t="s">
        <v>60</v>
      </c>
      <c r="E11" s="383" t="s">
        <v>150</v>
      </c>
      <c r="F11" s="384"/>
      <c r="G11" s="384"/>
      <c r="H11" s="45"/>
      <c r="I11" s="43" t="s">
        <v>45</v>
      </c>
      <c r="J11" s="46" t="s">
        <v>46</v>
      </c>
      <c r="K11" s="47"/>
      <c r="L11" s="46" t="s">
        <v>147</v>
      </c>
      <c r="M11" s="48"/>
      <c r="N11" s="48"/>
      <c r="O11" s="48"/>
      <c r="P11" s="48"/>
      <c r="Q11" s="48"/>
      <c r="R11" s="48"/>
      <c r="S11" s="48"/>
      <c r="T11" s="48"/>
      <c r="U11" s="48"/>
      <c r="V11" s="44" t="s">
        <v>148</v>
      </c>
      <c r="W11" s="55"/>
      <c r="X11" s="156"/>
      <c r="Z11" s="158" t="s">
        <v>422</v>
      </c>
      <c r="AB11" s="122"/>
      <c r="AF11" s="97" t="s">
        <v>412</v>
      </c>
      <c r="AG11" s="97" t="s">
        <v>176</v>
      </c>
      <c r="AH11" s="97" t="s">
        <v>176</v>
      </c>
    </row>
    <row r="12" spans="1:34" ht="13.5">
      <c r="A12" s="27"/>
      <c r="B12" s="56"/>
      <c r="C12" s="146" t="s">
        <v>49</v>
      </c>
      <c r="D12" s="133" t="str">
        <f>IF(C12=0,"",CONCATENATE(I12,"  ",J12))</f>
        <v>  </v>
      </c>
      <c r="E12" s="343" t="str">
        <f aca="true" t="shared" si="0" ref="E12:E26">CONCATENATE(L12,"    ",V12)</f>
        <v>    </v>
      </c>
      <c r="F12" s="344"/>
      <c r="G12" s="344"/>
      <c r="H12" s="345"/>
      <c r="I12" s="200"/>
      <c r="J12" s="434"/>
      <c r="K12" s="435"/>
      <c r="L12" s="397"/>
      <c r="M12" s="398"/>
      <c r="N12" s="398"/>
      <c r="O12" s="398"/>
      <c r="P12" s="398"/>
      <c r="Q12" s="398"/>
      <c r="R12" s="398"/>
      <c r="S12" s="398"/>
      <c r="T12" s="398"/>
      <c r="U12" s="446"/>
      <c r="V12" s="397"/>
      <c r="W12" s="447"/>
      <c r="X12" s="161"/>
      <c r="Z12" s="27" t="s">
        <v>421</v>
      </c>
      <c r="AA12" s="50"/>
      <c r="AF12" s="97" t="s">
        <v>413</v>
      </c>
      <c r="AG12" s="97" t="s">
        <v>179</v>
      </c>
      <c r="AH12" s="97" t="s">
        <v>179</v>
      </c>
    </row>
    <row r="13" spans="1:34" ht="13.5">
      <c r="A13" s="27"/>
      <c r="B13" s="57"/>
      <c r="C13" s="145" t="s">
        <v>49</v>
      </c>
      <c r="D13" s="134" t="str">
        <f aca="true" t="shared" si="1" ref="D13:D26">IF(C13=0,"",CONCATENATE(I13,"  ",J13))</f>
        <v>  </v>
      </c>
      <c r="E13" s="436" t="str">
        <f t="shared" si="0"/>
        <v>    </v>
      </c>
      <c r="F13" s="437"/>
      <c r="G13" s="437"/>
      <c r="H13" s="438"/>
      <c r="I13" s="198"/>
      <c r="J13" s="376"/>
      <c r="K13" s="377"/>
      <c r="L13" s="378"/>
      <c r="M13" s="379"/>
      <c r="N13" s="379"/>
      <c r="O13" s="379"/>
      <c r="P13" s="379"/>
      <c r="Q13" s="379"/>
      <c r="R13" s="379"/>
      <c r="S13" s="379"/>
      <c r="T13" s="379"/>
      <c r="U13" s="380"/>
      <c r="V13" s="378"/>
      <c r="W13" s="415"/>
      <c r="X13" s="161"/>
      <c r="Z13" s="50"/>
      <c r="AA13" s="50"/>
      <c r="AF13" s="97"/>
      <c r="AG13" s="97" t="s">
        <v>182</v>
      </c>
      <c r="AH13" s="97" t="s">
        <v>182</v>
      </c>
    </row>
    <row r="14" spans="1:34" ht="13.5">
      <c r="A14" s="27"/>
      <c r="B14" s="57"/>
      <c r="C14" s="145" t="s">
        <v>49</v>
      </c>
      <c r="D14" s="134" t="str">
        <f t="shared" si="1"/>
        <v>  </v>
      </c>
      <c r="E14" s="436" t="str">
        <f t="shared" si="0"/>
        <v>    </v>
      </c>
      <c r="F14" s="437"/>
      <c r="G14" s="437"/>
      <c r="H14" s="438"/>
      <c r="I14" s="198"/>
      <c r="J14" s="376"/>
      <c r="K14" s="377"/>
      <c r="L14" s="378"/>
      <c r="M14" s="379"/>
      <c r="N14" s="379"/>
      <c r="O14" s="379"/>
      <c r="P14" s="379"/>
      <c r="Q14" s="379"/>
      <c r="R14" s="379"/>
      <c r="S14" s="379"/>
      <c r="T14" s="379"/>
      <c r="U14" s="380"/>
      <c r="V14" s="378"/>
      <c r="W14" s="415"/>
      <c r="X14" s="161"/>
      <c r="AB14" s="27"/>
      <c r="AF14" s="97"/>
      <c r="AG14" s="97" t="s">
        <v>185</v>
      </c>
      <c r="AH14" s="97" t="s">
        <v>185</v>
      </c>
    </row>
    <row r="15" spans="1:34" ht="13.5">
      <c r="A15" s="27"/>
      <c r="B15" s="57"/>
      <c r="C15" s="145" t="s">
        <v>49</v>
      </c>
      <c r="D15" s="134" t="str">
        <f t="shared" si="1"/>
        <v>  </v>
      </c>
      <c r="E15" s="436" t="str">
        <f t="shared" si="0"/>
        <v>    </v>
      </c>
      <c r="F15" s="437"/>
      <c r="G15" s="437"/>
      <c r="H15" s="438"/>
      <c r="I15" s="198"/>
      <c r="J15" s="376"/>
      <c r="K15" s="377"/>
      <c r="L15" s="378"/>
      <c r="M15" s="379"/>
      <c r="N15" s="379"/>
      <c r="O15" s="379"/>
      <c r="P15" s="379"/>
      <c r="Q15" s="379"/>
      <c r="R15" s="379"/>
      <c r="S15" s="379"/>
      <c r="T15" s="379"/>
      <c r="U15" s="380"/>
      <c r="V15" s="378"/>
      <c r="W15" s="415"/>
      <c r="X15" s="161"/>
      <c r="Z15" s="207" t="s">
        <v>49</v>
      </c>
      <c r="AA15" s="27" t="s">
        <v>214</v>
      </c>
      <c r="AF15" s="97"/>
      <c r="AG15" s="97" t="s">
        <v>188</v>
      </c>
      <c r="AH15" s="97" t="s">
        <v>188</v>
      </c>
    </row>
    <row r="16" spans="1:34" ht="13.5">
      <c r="A16" s="27"/>
      <c r="B16" s="57"/>
      <c r="C16" s="145" t="s">
        <v>49</v>
      </c>
      <c r="D16" s="134" t="str">
        <f t="shared" si="1"/>
        <v>  </v>
      </c>
      <c r="E16" s="436" t="str">
        <f t="shared" si="0"/>
        <v>    </v>
      </c>
      <c r="F16" s="437"/>
      <c r="G16" s="437"/>
      <c r="H16" s="438"/>
      <c r="I16" s="198"/>
      <c r="J16" s="376"/>
      <c r="K16" s="377"/>
      <c r="L16" s="378"/>
      <c r="M16" s="379"/>
      <c r="N16" s="379"/>
      <c r="O16" s="379"/>
      <c r="P16" s="379"/>
      <c r="Q16" s="379"/>
      <c r="R16" s="379"/>
      <c r="S16" s="379"/>
      <c r="T16" s="379"/>
      <c r="U16" s="380"/>
      <c r="V16" s="378"/>
      <c r="W16" s="415"/>
      <c r="X16" s="161"/>
      <c r="AA16" t="s">
        <v>215</v>
      </c>
      <c r="AF16" s="97"/>
      <c r="AG16" s="97" t="s">
        <v>190</v>
      </c>
      <c r="AH16" s="97" t="s">
        <v>190</v>
      </c>
    </row>
    <row r="17" spans="1:34" ht="13.5">
      <c r="A17" s="27"/>
      <c r="B17" s="57"/>
      <c r="C17" s="145" t="s">
        <v>49</v>
      </c>
      <c r="D17" s="134" t="str">
        <f t="shared" si="1"/>
        <v>  </v>
      </c>
      <c r="E17" s="436" t="str">
        <f t="shared" si="0"/>
        <v>    </v>
      </c>
      <c r="F17" s="437"/>
      <c r="G17" s="437"/>
      <c r="H17" s="438"/>
      <c r="I17" s="198"/>
      <c r="J17" s="376"/>
      <c r="K17" s="377"/>
      <c r="L17" s="378"/>
      <c r="M17" s="379"/>
      <c r="N17" s="379"/>
      <c r="O17" s="379"/>
      <c r="P17" s="379"/>
      <c r="Q17" s="379"/>
      <c r="R17" s="379"/>
      <c r="S17" s="379"/>
      <c r="T17" s="379"/>
      <c r="U17" s="380"/>
      <c r="V17" s="378"/>
      <c r="W17" s="415"/>
      <c r="X17" s="161"/>
      <c r="AF17" s="97"/>
      <c r="AG17" s="97" t="s">
        <v>192</v>
      </c>
      <c r="AH17" s="97" t="s">
        <v>192</v>
      </c>
    </row>
    <row r="18" spans="1:34" ht="13.5">
      <c r="A18" s="27"/>
      <c r="B18" s="57"/>
      <c r="C18" s="145" t="s">
        <v>49</v>
      </c>
      <c r="D18" s="134" t="str">
        <f t="shared" si="1"/>
        <v>  </v>
      </c>
      <c r="E18" s="436" t="str">
        <f t="shared" si="0"/>
        <v>    </v>
      </c>
      <c r="F18" s="437"/>
      <c r="G18" s="437"/>
      <c r="H18" s="438"/>
      <c r="I18" s="198"/>
      <c r="J18" s="376"/>
      <c r="K18" s="377"/>
      <c r="L18" s="378"/>
      <c r="M18" s="379"/>
      <c r="N18" s="379"/>
      <c r="O18" s="379"/>
      <c r="P18" s="379"/>
      <c r="Q18" s="379"/>
      <c r="R18" s="379"/>
      <c r="S18" s="379"/>
      <c r="T18" s="379"/>
      <c r="U18" s="380"/>
      <c r="V18" s="378"/>
      <c r="W18" s="415"/>
      <c r="X18" s="161"/>
      <c r="AF18" s="97"/>
      <c r="AG18" s="97" t="s">
        <v>194</v>
      </c>
      <c r="AH18" s="97" t="s">
        <v>194</v>
      </c>
    </row>
    <row r="19" spans="1:34" ht="13.5">
      <c r="A19" s="27"/>
      <c r="B19" s="57"/>
      <c r="C19" s="145" t="s">
        <v>49</v>
      </c>
      <c r="D19" s="134" t="str">
        <f t="shared" si="1"/>
        <v>  </v>
      </c>
      <c r="E19" s="436" t="str">
        <f t="shared" si="0"/>
        <v>    </v>
      </c>
      <c r="F19" s="437"/>
      <c r="G19" s="437"/>
      <c r="H19" s="438"/>
      <c r="I19" s="198"/>
      <c r="J19" s="376"/>
      <c r="K19" s="377"/>
      <c r="L19" s="378"/>
      <c r="M19" s="379"/>
      <c r="N19" s="379"/>
      <c r="O19" s="379"/>
      <c r="P19" s="379"/>
      <c r="Q19" s="379"/>
      <c r="R19" s="379"/>
      <c r="S19" s="379"/>
      <c r="T19" s="379"/>
      <c r="U19" s="380"/>
      <c r="V19" s="378"/>
      <c r="W19" s="415"/>
      <c r="X19" s="161"/>
      <c r="Y19" s="194" t="s">
        <v>208</v>
      </c>
      <c r="Z19" s="27" t="s">
        <v>216</v>
      </c>
      <c r="AF19" s="97"/>
      <c r="AG19" s="27"/>
      <c r="AH19" s="97">
        <v>13</v>
      </c>
    </row>
    <row r="20" spans="1:34" ht="13.5">
      <c r="A20" s="27"/>
      <c r="B20" s="57"/>
      <c r="C20" s="145" t="s">
        <v>49</v>
      </c>
      <c r="D20" s="134" t="str">
        <f t="shared" si="1"/>
        <v>  </v>
      </c>
      <c r="E20" s="436" t="str">
        <f t="shared" si="0"/>
        <v>    </v>
      </c>
      <c r="F20" s="437"/>
      <c r="G20" s="437"/>
      <c r="H20" s="438"/>
      <c r="I20" s="198"/>
      <c r="J20" s="376"/>
      <c r="K20" s="377"/>
      <c r="L20" s="378"/>
      <c r="M20" s="379"/>
      <c r="N20" s="379"/>
      <c r="O20" s="379"/>
      <c r="P20" s="379"/>
      <c r="Q20" s="379"/>
      <c r="R20" s="379"/>
      <c r="S20" s="379"/>
      <c r="T20" s="379"/>
      <c r="U20" s="380"/>
      <c r="V20" s="378"/>
      <c r="W20" s="415"/>
      <c r="X20" s="161"/>
      <c r="Z20" s="27" t="s">
        <v>19</v>
      </c>
      <c r="AF20" s="97"/>
      <c r="AG20" s="27"/>
      <c r="AH20" s="97">
        <v>14</v>
      </c>
    </row>
    <row r="21" spans="1:34" ht="13.5">
      <c r="A21" s="27"/>
      <c r="B21" s="57"/>
      <c r="C21" s="145" t="s">
        <v>49</v>
      </c>
      <c r="D21" s="134" t="str">
        <f t="shared" si="1"/>
        <v>  </v>
      </c>
      <c r="E21" s="436" t="str">
        <f t="shared" si="0"/>
        <v>    </v>
      </c>
      <c r="F21" s="437"/>
      <c r="G21" s="437"/>
      <c r="H21" s="438"/>
      <c r="I21" s="198"/>
      <c r="J21" s="376"/>
      <c r="K21" s="377"/>
      <c r="L21" s="378"/>
      <c r="M21" s="379"/>
      <c r="N21" s="379"/>
      <c r="O21" s="379"/>
      <c r="P21" s="379"/>
      <c r="Q21" s="379"/>
      <c r="R21" s="379"/>
      <c r="S21" s="379"/>
      <c r="T21" s="379"/>
      <c r="U21" s="380"/>
      <c r="V21" s="378"/>
      <c r="W21" s="415"/>
      <c r="X21" s="161"/>
      <c r="Z21" s="27" t="s">
        <v>17</v>
      </c>
      <c r="AA21" s="27"/>
      <c r="AF21" s="27"/>
      <c r="AG21" s="27"/>
      <c r="AH21" s="97">
        <v>15</v>
      </c>
    </row>
    <row r="22" spans="1:34" ht="13.5">
      <c r="A22" s="27"/>
      <c r="B22" s="57"/>
      <c r="C22" s="145" t="s">
        <v>49</v>
      </c>
      <c r="D22" s="134" t="str">
        <f t="shared" si="1"/>
        <v>  </v>
      </c>
      <c r="E22" s="436" t="str">
        <f t="shared" si="0"/>
        <v>    </v>
      </c>
      <c r="F22" s="437"/>
      <c r="G22" s="437"/>
      <c r="H22" s="438"/>
      <c r="I22" s="198"/>
      <c r="J22" s="376"/>
      <c r="K22" s="377"/>
      <c r="L22" s="378"/>
      <c r="M22" s="379"/>
      <c r="N22" s="379"/>
      <c r="O22" s="379"/>
      <c r="P22" s="379"/>
      <c r="Q22" s="379"/>
      <c r="R22" s="379"/>
      <c r="S22" s="379"/>
      <c r="T22" s="379"/>
      <c r="U22" s="380"/>
      <c r="V22" s="378"/>
      <c r="W22" s="415"/>
      <c r="X22" s="161"/>
      <c r="Z22" s="27" t="s">
        <v>16</v>
      </c>
      <c r="AF22" s="27"/>
      <c r="AG22" s="27"/>
      <c r="AH22" s="97">
        <v>16</v>
      </c>
    </row>
    <row r="23" spans="1:34" ht="13.5">
      <c r="A23" s="27"/>
      <c r="B23" s="57"/>
      <c r="C23" s="145" t="s">
        <v>49</v>
      </c>
      <c r="D23" s="134" t="str">
        <f t="shared" si="1"/>
        <v>  </v>
      </c>
      <c r="E23" s="436" t="str">
        <f t="shared" si="0"/>
        <v>    </v>
      </c>
      <c r="F23" s="437"/>
      <c r="G23" s="437"/>
      <c r="H23" s="438"/>
      <c r="I23" s="198"/>
      <c r="J23" s="376"/>
      <c r="K23" s="377"/>
      <c r="L23" s="378"/>
      <c r="M23" s="379"/>
      <c r="N23" s="379"/>
      <c r="O23" s="379"/>
      <c r="P23" s="379"/>
      <c r="Q23" s="379"/>
      <c r="R23" s="379"/>
      <c r="S23" s="379"/>
      <c r="T23" s="379"/>
      <c r="U23" s="380"/>
      <c r="V23" s="378"/>
      <c r="W23" s="415"/>
      <c r="X23" s="161"/>
      <c r="Z23" s="119"/>
      <c r="AF23" s="27"/>
      <c r="AG23" s="27"/>
      <c r="AH23" s="97">
        <v>17</v>
      </c>
    </row>
    <row r="24" spans="1:34" ht="13.5">
      <c r="A24" s="27"/>
      <c r="B24" s="57"/>
      <c r="C24" s="145" t="s">
        <v>49</v>
      </c>
      <c r="D24" s="134" t="str">
        <f t="shared" si="1"/>
        <v>  </v>
      </c>
      <c r="E24" s="436" t="str">
        <f t="shared" si="0"/>
        <v>    </v>
      </c>
      <c r="F24" s="437"/>
      <c r="G24" s="437"/>
      <c r="H24" s="438"/>
      <c r="I24" s="198"/>
      <c r="J24" s="376"/>
      <c r="K24" s="377"/>
      <c r="L24" s="378"/>
      <c r="M24" s="379"/>
      <c r="N24" s="379"/>
      <c r="O24" s="379"/>
      <c r="P24" s="379"/>
      <c r="Q24" s="379"/>
      <c r="R24" s="379"/>
      <c r="S24" s="379"/>
      <c r="T24" s="379"/>
      <c r="U24" s="380"/>
      <c r="V24" s="378"/>
      <c r="W24" s="415"/>
      <c r="X24" s="161"/>
      <c r="Z24" s="27" t="s">
        <v>217</v>
      </c>
      <c r="AF24" s="27"/>
      <c r="AG24" s="27"/>
      <c r="AH24" s="97">
        <v>18</v>
      </c>
    </row>
    <row r="25" spans="1:34" ht="13.5">
      <c r="A25" s="27"/>
      <c r="B25" s="58"/>
      <c r="C25" s="144" t="s">
        <v>49</v>
      </c>
      <c r="D25" s="135" t="str">
        <f t="shared" si="1"/>
        <v>  </v>
      </c>
      <c r="E25" s="436" t="str">
        <f t="shared" si="0"/>
        <v>    </v>
      </c>
      <c r="F25" s="437"/>
      <c r="G25" s="437"/>
      <c r="H25" s="438"/>
      <c r="I25" s="201"/>
      <c r="J25" s="376"/>
      <c r="K25" s="377"/>
      <c r="L25" s="378"/>
      <c r="M25" s="379"/>
      <c r="N25" s="379"/>
      <c r="O25" s="379"/>
      <c r="P25" s="379"/>
      <c r="Q25" s="379"/>
      <c r="R25" s="379"/>
      <c r="S25" s="379"/>
      <c r="T25" s="379"/>
      <c r="U25" s="380"/>
      <c r="V25" s="378"/>
      <c r="W25" s="415"/>
      <c r="X25" s="161"/>
      <c r="Z25" s="27" t="s">
        <v>18</v>
      </c>
      <c r="AA25" s="27"/>
      <c r="AF25" s="27"/>
      <c r="AG25" s="27"/>
      <c r="AH25" s="97">
        <v>19</v>
      </c>
    </row>
    <row r="26" spans="1:34" ht="14.25" thickBot="1">
      <c r="A26" s="27"/>
      <c r="B26" s="59"/>
      <c r="C26" s="147" t="s">
        <v>49</v>
      </c>
      <c r="D26" s="136" t="str">
        <f t="shared" si="1"/>
        <v>  </v>
      </c>
      <c r="E26" s="448" t="str">
        <f t="shared" si="0"/>
        <v>    </v>
      </c>
      <c r="F26" s="449"/>
      <c r="G26" s="449"/>
      <c r="H26" s="450"/>
      <c r="I26" s="199"/>
      <c r="J26" s="451"/>
      <c r="K26" s="452"/>
      <c r="L26" s="357"/>
      <c r="M26" s="358"/>
      <c r="N26" s="358"/>
      <c r="O26" s="358"/>
      <c r="P26" s="358"/>
      <c r="Q26" s="358"/>
      <c r="R26" s="358"/>
      <c r="S26" s="358"/>
      <c r="T26" s="358"/>
      <c r="U26" s="359"/>
      <c r="V26" s="357"/>
      <c r="W26" s="453"/>
      <c r="X26" s="161"/>
      <c r="AA26" s="27"/>
      <c r="AF26" s="27"/>
      <c r="AG26" s="27"/>
      <c r="AH26" s="97">
        <v>20</v>
      </c>
    </row>
    <row r="27" spans="1:34" ht="6" customHeight="1" thickBot="1">
      <c r="A27" s="27"/>
      <c r="B27" s="27"/>
      <c r="C27" s="27"/>
      <c r="D27" s="27"/>
      <c r="E27" s="27"/>
      <c r="F27" s="27"/>
      <c r="G27" s="27"/>
      <c r="H27" s="27"/>
      <c r="I27" s="27"/>
      <c r="J27" s="27"/>
      <c r="K27" s="33"/>
      <c r="L27" s="27"/>
      <c r="M27" s="27"/>
      <c r="N27" s="27"/>
      <c r="O27" s="27"/>
      <c r="P27" s="27"/>
      <c r="Q27" s="27"/>
      <c r="R27" s="27"/>
      <c r="S27" s="27"/>
      <c r="T27" s="27"/>
      <c r="U27" s="27"/>
      <c r="V27" s="27"/>
      <c r="W27" s="27"/>
      <c r="X27" s="27"/>
      <c r="AA27" s="27"/>
      <c r="AF27" s="27"/>
      <c r="AG27" s="27"/>
      <c r="AH27" s="97">
        <v>21</v>
      </c>
    </row>
    <row r="28" spans="1:34" ht="13.5">
      <c r="A28" s="27"/>
      <c r="B28" s="54" t="s">
        <v>407</v>
      </c>
      <c r="C28" s="47" t="s">
        <v>234</v>
      </c>
      <c r="D28" s="43" t="s">
        <v>60</v>
      </c>
      <c r="E28" s="46" t="s">
        <v>57</v>
      </c>
      <c r="F28" s="47"/>
      <c r="G28" s="43" t="s">
        <v>58</v>
      </c>
      <c r="H28" s="43" t="s">
        <v>61</v>
      </c>
      <c r="I28" s="395" t="s">
        <v>78</v>
      </c>
      <c r="J28" s="396"/>
      <c r="K28" s="60"/>
      <c r="L28" s="454" t="s">
        <v>124</v>
      </c>
      <c r="M28" s="455"/>
      <c r="N28" s="455"/>
      <c r="O28" s="455"/>
      <c r="P28" s="455"/>
      <c r="Q28" s="455"/>
      <c r="R28" s="455"/>
      <c r="S28" s="455"/>
      <c r="T28" s="455"/>
      <c r="U28" s="456"/>
      <c r="V28" s="61" t="s">
        <v>151</v>
      </c>
      <c r="W28" s="62"/>
      <c r="X28" s="62"/>
      <c r="AA28" s="27"/>
      <c r="AF28" s="27"/>
      <c r="AG28" s="27"/>
      <c r="AH28" s="97">
        <v>22</v>
      </c>
    </row>
    <row r="29" spans="1:34" ht="13.5">
      <c r="A29" s="27"/>
      <c r="B29" s="56"/>
      <c r="C29" s="137" t="str">
        <f>C12</f>
        <v>選択する</v>
      </c>
      <c r="D29" s="133" t="str">
        <f>D12</f>
        <v>  </v>
      </c>
      <c r="E29" s="108"/>
      <c r="F29" s="63" t="s">
        <v>80</v>
      </c>
      <c r="G29" s="106"/>
      <c r="H29" s="106"/>
      <c r="I29" s="397"/>
      <c r="J29" s="398"/>
      <c r="K29" s="64" t="s">
        <v>79</v>
      </c>
      <c r="L29" s="409"/>
      <c r="M29" s="410"/>
      <c r="N29" s="410"/>
      <c r="O29" s="410"/>
      <c r="P29" s="410"/>
      <c r="Q29" s="410"/>
      <c r="R29" s="410"/>
      <c r="S29" s="410"/>
      <c r="T29" s="410"/>
      <c r="U29" s="411"/>
      <c r="V29" s="112" t="s">
        <v>49</v>
      </c>
      <c r="W29" s="33"/>
      <c r="X29" s="33"/>
      <c r="AE29" s="27" t="s">
        <v>49</v>
      </c>
      <c r="AF29" s="27" t="s">
        <v>49</v>
      </c>
      <c r="AG29" s="27"/>
      <c r="AH29" s="97">
        <v>23</v>
      </c>
    </row>
    <row r="30" spans="1:34" ht="13.5">
      <c r="A30" s="27"/>
      <c r="B30" s="57"/>
      <c r="C30" s="138" t="str">
        <f>C13</f>
        <v>選択する</v>
      </c>
      <c r="D30" s="134" t="str">
        <f aca="true" t="shared" si="2" ref="D30:D43">D13</f>
        <v>  </v>
      </c>
      <c r="E30" s="109"/>
      <c r="F30" s="65" t="s">
        <v>80</v>
      </c>
      <c r="G30" s="104"/>
      <c r="H30" s="104"/>
      <c r="I30" s="378"/>
      <c r="J30" s="379"/>
      <c r="K30" s="65" t="s">
        <v>79</v>
      </c>
      <c r="L30" s="405"/>
      <c r="M30" s="406"/>
      <c r="N30" s="406"/>
      <c r="O30" s="406"/>
      <c r="P30" s="406"/>
      <c r="Q30" s="406"/>
      <c r="R30" s="406"/>
      <c r="S30" s="406"/>
      <c r="T30" s="406"/>
      <c r="U30" s="407"/>
      <c r="V30" s="113" t="s">
        <v>49</v>
      </c>
      <c r="W30" s="33"/>
      <c r="X30" s="33"/>
      <c r="AE30" s="27" t="s">
        <v>152</v>
      </c>
      <c r="AF30" s="27" t="s">
        <v>40</v>
      </c>
      <c r="AG30" s="27"/>
      <c r="AH30" s="97">
        <v>24</v>
      </c>
    </row>
    <row r="31" spans="1:34" ht="13.5">
      <c r="A31" s="27"/>
      <c r="B31" s="57"/>
      <c r="C31" s="138" t="str">
        <f aca="true" t="shared" si="3" ref="C31:C42">C14</f>
        <v>選択する</v>
      </c>
      <c r="D31" s="134" t="str">
        <f t="shared" si="2"/>
        <v>  </v>
      </c>
      <c r="E31" s="109"/>
      <c r="F31" s="65" t="s">
        <v>80</v>
      </c>
      <c r="G31" s="104"/>
      <c r="H31" s="104"/>
      <c r="I31" s="378"/>
      <c r="J31" s="379"/>
      <c r="K31" s="65" t="s">
        <v>79</v>
      </c>
      <c r="L31" s="405"/>
      <c r="M31" s="406"/>
      <c r="N31" s="406"/>
      <c r="O31" s="406"/>
      <c r="P31" s="406"/>
      <c r="Q31" s="406"/>
      <c r="R31" s="406"/>
      <c r="S31" s="406"/>
      <c r="T31" s="406"/>
      <c r="U31" s="407"/>
      <c r="V31" s="113" t="s">
        <v>49</v>
      </c>
      <c r="W31" s="33"/>
      <c r="X31" s="33"/>
      <c r="AE31" s="27" t="s">
        <v>153</v>
      </c>
      <c r="AF31" s="27" t="s">
        <v>41</v>
      </c>
      <c r="AG31" s="27"/>
      <c r="AH31" s="97">
        <v>25</v>
      </c>
    </row>
    <row r="32" spans="1:34" ht="13.5">
      <c r="A32" s="27"/>
      <c r="B32" s="57"/>
      <c r="C32" s="138" t="str">
        <f t="shared" si="3"/>
        <v>選択する</v>
      </c>
      <c r="D32" s="134" t="str">
        <f>D15</f>
        <v>  </v>
      </c>
      <c r="E32" s="109"/>
      <c r="F32" s="65" t="s">
        <v>80</v>
      </c>
      <c r="G32" s="104"/>
      <c r="H32" s="104"/>
      <c r="I32" s="378"/>
      <c r="J32" s="379"/>
      <c r="K32" s="65" t="s">
        <v>79</v>
      </c>
      <c r="L32" s="405"/>
      <c r="M32" s="406"/>
      <c r="N32" s="406"/>
      <c r="O32" s="406"/>
      <c r="P32" s="406"/>
      <c r="Q32" s="406"/>
      <c r="R32" s="406"/>
      <c r="S32" s="406"/>
      <c r="T32" s="406"/>
      <c r="U32" s="407"/>
      <c r="V32" s="113" t="s">
        <v>49</v>
      </c>
      <c r="W32" s="33"/>
      <c r="X32" s="33"/>
      <c r="AE32" s="27" t="s">
        <v>154</v>
      </c>
      <c r="AF32" s="27"/>
      <c r="AG32" s="27"/>
      <c r="AH32" s="97">
        <v>26</v>
      </c>
    </row>
    <row r="33" spans="1:34" ht="13.5">
      <c r="A33" s="27"/>
      <c r="B33" s="57"/>
      <c r="C33" s="138" t="str">
        <f t="shared" si="3"/>
        <v>選択する</v>
      </c>
      <c r="D33" s="134" t="str">
        <f t="shared" si="2"/>
        <v>  </v>
      </c>
      <c r="E33" s="109"/>
      <c r="F33" s="65" t="s">
        <v>80</v>
      </c>
      <c r="G33" s="104"/>
      <c r="H33" s="104"/>
      <c r="I33" s="378"/>
      <c r="J33" s="379"/>
      <c r="K33" s="65" t="s">
        <v>79</v>
      </c>
      <c r="L33" s="405"/>
      <c r="M33" s="406"/>
      <c r="N33" s="406"/>
      <c r="O33" s="406"/>
      <c r="P33" s="406"/>
      <c r="Q33" s="406"/>
      <c r="R33" s="406"/>
      <c r="S33" s="406"/>
      <c r="T33" s="406"/>
      <c r="U33" s="407"/>
      <c r="V33" s="113" t="s">
        <v>49</v>
      </c>
      <c r="W33" s="33"/>
      <c r="X33" s="33"/>
      <c r="AE33" s="27" t="s">
        <v>155</v>
      </c>
      <c r="AF33" s="27"/>
      <c r="AG33" s="27"/>
      <c r="AH33" s="97">
        <v>27</v>
      </c>
    </row>
    <row r="34" spans="1:34" ht="13.5">
      <c r="A34" s="27"/>
      <c r="B34" s="57"/>
      <c r="C34" s="138" t="str">
        <f t="shared" si="3"/>
        <v>選択する</v>
      </c>
      <c r="D34" s="134" t="str">
        <f t="shared" si="2"/>
        <v>  </v>
      </c>
      <c r="E34" s="109"/>
      <c r="F34" s="65" t="s">
        <v>80</v>
      </c>
      <c r="G34" s="104"/>
      <c r="H34" s="104"/>
      <c r="I34" s="378"/>
      <c r="J34" s="379"/>
      <c r="K34" s="65" t="s">
        <v>79</v>
      </c>
      <c r="L34" s="405"/>
      <c r="M34" s="406"/>
      <c r="N34" s="406"/>
      <c r="O34" s="406"/>
      <c r="P34" s="406"/>
      <c r="Q34" s="406"/>
      <c r="R34" s="406"/>
      <c r="S34" s="406"/>
      <c r="T34" s="406"/>
      <c r="U34" s="407"/>
      <c r="V34" s="113" t="s">
        <v>49</v>
      </c>
      <c r="W34" s="33"/>
      <c r="X34" s="33"/>
      <c r="AE34" s="27" t="s">
        <v>156</v>
      </c>
      <c r="AF34" s="27"/>
      <c r="AG34" s="27"/>
      <c r="AH34" s="97">
        <v>28</v>
      </c>
    </row>
    <row r="35" spans="1:34" ht="13.5">
      <c r="A35" s="27"/>
      <c r="B35" s="57"/>
      <c r="C35" s="138" t="str">
        <f t="shared" si="3"/>
        <v>選択する</v>
      </c>
      <c r="D35" s="134" t="str">
        <f t="shared" si="2"/>
        <v>  </v>
      </c>
      <c r="E35" s="109"/>
      <c r="F35" s="65" t="s">
        <v>80</v>
      </c>
      <c r="G35" s="104"/>
      <c r="H35" s="104"/>
      <c r="I35" s="378"/>
      <c r="J35" s="379"/>
      <c r="K35" s="65" t="s">
        <v>79</v>
      </c>
      <c r="L35" s="405"/>
      <c r="M35" s="406"/>
      <c r="N35" s="406"/>
      <c r="O35" s="406"/>
      <c r="P35" s="406"/>
      <c r="Q35" s="406"/>
      <c r="R35" s="406"/>
      <c r="S35" s="406"/>
      <c r="T35" s="406"/>
      <c r="U35" s="407"/>
      <c r="V35" s="113" t="s">
        <v>49</v>
      </c>
      <c r="W35" s="33"/>
      <c r="X35" s="33"/>
      <c r="AF35" s="27"/>
      <c r="AG35" s="27"/>
      <c r="AH35" s="97">
        <v>29</v>
      </c>
    </row>
    <row r="36" spans="1:34" ht="13.5">
      <c r="A36" s="27"/>
      <c r="B36" s="57"/>
      <c r="C36" s="138" t="str">
        <f t="shared" si="3"/>
        <v>選択する</v>
      </c>
      <c r="D36" s="134" t="str">
        <f t="shared" si="2"/>
        <v>  </v>
      </c>
      <c r="E36" s="109"/>
      <c r="F36" s="65" t="s">
        <v>80</v>
      </c>
      <c r="G36" s="104"/>
      <c r="H36" s="104"/>
      <c r="I36" s="378"/>
      <c r="J36" s="379"/>
      <c r="K36" s="65" t="s">
        <v>79</v>
      </c>
      <c r="L36" s="405"/>
      <c r="M36" s="406"/>
      <c r="N36" s="406"/>
      <c r="O36" s="406"/>
      <c r="P36" s="406"/>
      <c r="Q36" s="406"/>
      <c r="R36" s="406"/>
      <c r="S36" s="406"/>
      <c r="T36" s="406"/>
      <c r="U36" s="407"/>
      <c r="V36" s="113" t="s">
        <v>49</v>
      </c>
      <c r="W36" s="33"/>
      <c r="X36" s="33"/>
      <c r="AF36" s="27"/>
      <c r="AG36" s="27"/>
      <c r="AH36" s="97">
        <v>30</v>
      </c>
    </row>
    <row r="37" spans="1:34" ht="13.5">
      <c r="A37" s="27"/>
      <c r="B37" s="57"/>
      <c r="C37" s="138" t="str">
        <f t="shared" si="3"/>
        <v>選択する</v>
      </c>
      <c r="D37" s="134" t="str">
        <f t="shared" si="2"/>
        <v>  </v>
      </c>
      <c r="E37" s="109"/>
      <c r="F37" s="65" t="s">
        <v>80</v>
      </c>
      <c r="G37" s="104"/>
      <c r="H37" s="104"/>
      <c r="I37" s="378"/>
      <c r="J37" s="379"/>
      <c r="K37" s="65" t="s">
        <v>79</v>
      </c>
      <c r="L37" s="405"/>
      <c r="M37" s="406"/>
      <c r="N37" s="406"/>
      <c r="O37" s="406"/>
      <c r="P37" s="406"/>
      <c r="Q37" s="406"/>
      <c r="R37" s="406"/>
      <c r="S37" s="406"/>
      <c r="T37" s="406"/>
      <c r="U37" s="407"/>
      <c r="V37" s="113" t="s">
        <v>49</v>
      </c>
      <c r="W37" s="33"/>
      <c r="X37" s="33"/>
      <c r="AF37" s="27"/>
      <c r="AG37" s="27"/>
      <c r="AH37" s="97">
        <v>31</v>
      </c>
    </row>
    <row r="38" spans="1:24" ht="13.5">
      <c r="A38" s="27"/>
      <c r="B38" s="57"/>
      <c r="C38" s="138" t="str">
        <f t="shared" si="3"/>
        <v>選択する</v>
      </c>
      <c r="D38" s="134" t="str">
        <f t="shared" si="2"/>
        <v>  </v>
      </c>
      <c r="E38" s="109"/>
      <c r="F38" s="65" t="s">
        <v>80</v>
      </c>
      <c r="G38" s="104"/>
      <c r="H38" s="104"/>
      <c r="I38" s="378"/>
      <c r="J38" s="379"/>
      <c r="K38" s="65" t="s">
        <v>79</v>
      </c>
      <c r="L38" s="405"/>
      <c r="M38" s="406"/>
      <c r="N38" s="406"/>
      <c r="O38" s="406"/>
      <c r="P38" s="406"/>
      <c r="Q38" s="406"/>
      <c r="R38" s="406"/>
      <c r="S38" s="406"/>
      <c r="T38" s="406"/>
      <c r="U38" s="407"/>
      <c r="V38" s="113" t="s">
        <v>49</v>
      </c>
      <c r="W38" s="33"/>
      <c r="X38" s="33"/>
    </row>
    <row r="39" spans="1:24" ht="13.5">
      <c r="A39" s="27"/>
      <c r="B39" s="57"/>
      <c r="C39" s="138" t="str">
        <f t="shared" si="3"/>
        <v>選択する</v>
      </c>
      <c r="D39" s="134" t="str">
        <f t="shared" si="2"/>
        <v>  </v>
      </c>
      <c r="E39" s="109"/>
      <c r="F39" s="65" t="s">
        <v>80</v>
      </c>
      <c r="G39" s="104"/>
      <c r="H39" s="104"/>
      <c r="I39" s="378"/>
      <c r="J39" s="379"/>
      <c r="K39" s="65" t="s">
        <v>79</v>
      </c>
      <c r="L39" s="405"/>
      <c r="M39" s="406"/>
      <c r="N39" s="406"/>
      <c r="O39" s="406"/>
      <c r="P39" s="406"/>
      <c r="Q39" s="406"/>
      <c r="R39" s="406"/>
      <c r="S39" s="406"/>
      <c r="T39" s="406"/>
      <c r="U39" s="407"/>
      <c r="V39" s="113" t="s">
        <v>49</v>
      </c>
      <c r="W39" s="33"/>
      <c r="X39" s="33"/>
    </row>
    <row r="40" spans="1:24" ht="13.5">
      <c r="A40" s="27"/>
      <c r="B40" s="57"/>
      <c r="C40" s="138" t="str">
        <f t="shared" si="3"/>
        <v>選択する</v>
      </c>
      <c r="D40" s="134" t="str">
        <f t="shared" si="2"/>
        <v>  </v>
      </c>
      <c r="E40" s="109"/>
      <c r="F40" s="65" t="s">
        <v>80</v>
      </c>
      <c r="G40" s="104"/>
      <c r="H40" s="104"/>
      <c r="I40" s="378"/>
      <c r="J40" s="379"/>
      <c r="K40" s="65" t="s">
        <v>79</v>
      </c>
      <c r="L40" s="405"/>
      <c r="M40" s="406"/>
      <c r="N40" s="406"/>
      <c r="O40" s="406"/>
      <c r="P40" s="406"/>
      <c r="Q40" s="406"/>
      <c r="R40" s="406"/>
      <c r="S40" s="406"/>
      <c r="T40" s="406"/>
      <c r="U40" s="407"/>
      <c r="V40" s="113" t="s">
        <v>49</v>
      </c>
      <c r="W40" s="33"/>
      <c r="X40" s="33"/>
    </row>
    <row r="41" spans="1:24" ht="13.5">
      <c r="A41" s="27"/>
      <c r="B41" s="57"/>
      <c r="C41" s="138" t="str">
        <f t="shared" si="3"/>
        <v>選択する</v>
      </c>
      <c r="D41" s="134" t="str">
        <f t="shared" si="2"/>
        <v>  </v>
      </c>
      <c r="E41" s="109"/>
      <c r="F41" s="65" t="s">
        <v>80</v>
      </c>
      <c r="G41" s="104"/>
      <c r="H41" s="104"/>
      <c r="I41" s="378"/>
      <c r="J41" s="379"/>
      <c r="K41" s="65" t="s">
        <v>79</v>
      </c>
      <c r="L41" s="405"/>
      <c r="M41" s="406"/>
      <c r="N41" s="406"/>
      <c r="O41" s="406"/>
      <c r="P41" s="406"/>
      <c r="Q41" s="406"/>
      <c r="R41" s="406"/>
      <c r="S41" s="406"/>
      <c r="T41" s="406"/>
      <c r="U41" s="407"/>
      <c r="V41" s="113" t="s">
        <v>49</v>
      </c>
      <c r="W41" s="33"/>
      <c r="X41" s="33"/>
    </row>
    <row r="42" spans="1:24" ht="13.5">
      <c r="A42" s="27"/>
      <c r="B42" s="58"/>
      <c r="C42" s="138" t="str">
        <f t="shared" si="3"/>
        <v>選択する</v>
      </c>
      <c r="D42" s="135" t="str">
        <f t="shared" si="2"/>
        <v>  </v>
      </c>
      <c r="E42" s="110"/>
      <c r="F42" s="66" t="s">
        <v>80</v>
      </c>
      <c r="G42" s="107"/>
      <c r="H42" s="107"/>
      <c r="I42" s="378"/>
      <c r="J42" s="379"/>
      <c r="K42" s="66" t="s">
        <v>79</v>
      </c>
      <c r="L42" s="405"/>
      <c r="M42" s="406"/>
      <c r="N42" s="406"/>
      <c r="O42" s="406"/>
      <c r="P42" s="406"/>
      <c r="Q42" s="406"/>
      <c r="R42" s="406"/>
      <c r="S42" s="406"/>
      <c r="T42" s="406"/>
      <c r="U42" s="407"/>
      <c r="V42" s="113" t="s">
        <v>49</v>
      </c>
      <c r="W42" s="33"/>
      <c r="X42" s="33"/>
    </row>
    <row r="43" spans="1:24" ht="14.25" thickBot="1">
      <c r="A43" s="27"/>
      <c r="B43" s="59"/>
      <c r="C43" s="139" t="str">
        <f>C26</f>
        <v>選択する</v>
      </c>
      <c r="D43" s="136" t="str">
        <f t="shared" si="2"/>
        <v>  </v>
      </c>
      <c r="E43" s="111"/>
      <c r="F43" s="67" t="s">
        <v>80</v>
      </c>
      <c r="G43" s="105"/>
      <c r="H43" s="105"/>
      <c r="I43" s="357"/>
      <c r="J43" s="358"/>
      <c r="K43" s="67" t="s">
        <v>79</v>
      </c>
      <c r="L43" s="412"/>
      <c r="M43" s="413"/>
      <c r="N43" s="413"/>
      <c r="O43" s="413"/>
      <c r="P43" s="413"/>
      <c r="Q43" s="413"/>
      <c r="R43" s="413"/>
      <c r="S43" s="413"/>
      <c r="T43" s="413"/>
      <c r="U43" s="414"/>
      <c r="V43" s="114" t="s">
        <v>49</v>
      </c>
      <c r="W43" s="33"/>
      <c r="X43" s="33"/>
    </row>
    <row r="44" ht="6" customHeight="1" thickBot="1"/>
    <row r="45" spans="2:22" ht="13.5">
      <c r="B45" s="54" t="s">
        <v>407</v>
      </c>
      <c r="C45" s="47" t="s">
        <v>234</v>
      </c>
      <c r="D45" s="43" t="s">
        <v>60</v>
      </c>
      <c r="E45" s="426" t="s">
        <v>237</v>
      </c>
      <c r="F45" s="427"/>
      <c r="G45" s="427"/>
      <c r="H45" s="427"/>
      <c r="I45" s="427"/>
      <c r="J45" s="427"/>
      <c r="K45" s="427"/>
      <c r="L45" s="427"/>
      <c r="M45" s="427"/>
      <c r="N45" s="427"/>
      <c r="O45" s="427"/>
      <c r="P45" s="427"/>
      <c r="Q45" s="427"/>
      <c r="R45" s="427"/>
      <c r="S45" s="427"/>
      <c r="T45" s="427"/>
      <c r="U45" s="427"/>
      <c r="V45" s="428"/>
    </row>
    <row r="46" spans="2:26" ht="13.5">
      <c r="B46" s="56"/>
      <c r="C46" s="137" t="str">
        <f>C12</f>
        <v>選択する</v>
      </c>
      <c r="D46" s="133">
        <f>IF('エントリー変更情報'!C12=1,CONCATENATE('スタッフ選手情報'!C11),"")</f>
      </c>
      <c r="E46" s="429"/>
      <c r="F46" s="430"/>
      <c r="G46" s="430"/>
      <c r="H46" s="430"/>
      <c r="I46" s="430"/>
      <c r="J46" s="430"/>
      <c r="K46" s="430"/>
      <c r="L46" s="430"/>
      <c r="M46" s="430"/>
      <c r="N46" s="430"/>
      <c r="O46" s="430"/>
      <c r="P46" s="430"/>
      <c r="Q46" s="430"/>
      <c r="R46" s="430"/>
      <c r="S46" s="430"/>
      <c r="T46" s="430"/>
      <c r="U46" s="430"/>
      <c r="V46" s="431"/>
      <c r="Y46" s="193" t="s">
        <v>279</v>
      </c>
      <c r="Z46" s="5" t="s">
        <v>280</v>
      </c>
    </row>
    <row r="47" spans="2:26" ht="13.5">
      <c r="B47" s="57"/>
      <c r="C47" s="138" t="str">
        <f>C30</f>
        <v>選択する</v>
      </c>
      <c r="D47" s="134">
        <f>IF('エントリー変更情報'!C13=1,CONCATENATE('スタッフ選手情報'!C12),"")</f>
      </c>
      <c r="E47" s="420"/>
      <c r="F47" s="421"/>
      <c r="G47" s="421"/>
      <c r="H47" s="421"/>
      <c r="I47" s="421"/>
      <c r="J47" s="421"/>
      <c r="K47" s="421"/>
      <c r="L47" s="421"/>
      <c r="M47" s="421"/>
      <c r="N47" s="421"/>
      <c r="O47" s="421"/>
      <c r="P47" s="421"/>
      <c r="Q47" s="421"/>
      <c r="R47" s="421"/>
      <c r="S47" s="421"/>
      <c r="T47" s="421"/>
      <c r="U47" s="421"/>
      <c r="V47" s="422"/>
      <c r="Y47" s="193"/>
      <c r="Z47" s="5" t="s">
        <v>281</v>
      </c>
    </row>
    <row r="48" spans="2:22" ht="13.5">
      <c r="B48" s="57"/>
      <c r="C48" s="138" t="str">
        <f aca="true" t="shared" si="4" ref="C48:C59">C31</f>
        <v>選択する</v>
      </c>
      <c r="D48" s="134">
        <f>IF('エントリー変更情報'!C14=1,CONCATENATE('スタッフ選手情報'!C13),"")</f>
      </c>
      <c r="E48" s="420"/>
      <c r="F48" s="421"/>
      <c r="G48" s="421"/>
      <c r="H48" s="421"/>
      <c r="I48" s="421"/>
      <c r="J48" s="421"/>
      <c r="K48" s="421"/>
      <c r="L48" s="421"/>
      <c r="M48" s="421"/>
      <c r="N48" s="421"/>
      <c r="O48" s="421"/>
      <c r="P48" s="421"/>
      <c r="Q48" s="421"/>
      <c r="R48" s="421"/>
      <c r="S48" s="421"/>
      <c r="T48" s="421"/>
      <c r="U48" s="421"/>
      <c r="V48" s="422"/>
    </row>
    <row r="49" spans="2:22" ht="13.5">
      <c r="B49" s="57"/>
      <c r="C49" s="138" t="str">
        <f t="shared" si="4"/>
        <v>選択する</v>
      </c>
      <c r="D49" s="134">
        <f>IF('エントリー変更情報'!C15=1,CONCATENATE('スタッフ選手情報'!C14),"")</f>
      </c>
      <c r="E49" s="420"/>
      <c r="F49" s="421"/>
      <c r="G49" s="421"/>
      <c r="H49" s="421"/>
      <c r="I49" s="421"/>
      <c r="J49" s="421"/>
      <c r="K49" s="421"/>
      <c r="L49" s="421"/>
      <c r="M49" s="421"/>
      <c r="N49" s="421"/>
      <c r="O49" s="421"/>
      <c r="P49" s="421"/>
      <c r="Q49" s="421"/>
      <c r="R49" s="421"/>
      <c r="S49" s="421"/>
      <c r="T49" s="421"/>
      <c r="U49" s="421"/>
      <c r="V49" s="422"/>
    </row>
    <row r="50" spans="2:22" ht="13.5">
      <c r="B50" s="57"/>
      <c r="C50" s="138" t="str">
        <f t="shared" si="4"/>
        <v>選択する</v>
      </c>
      <c r="D50" s="134">
        <f>IF('エントリー変更情報'!C16=1,CONCATENATE('スタッフ選手情報'!C15),"")</f>
      </c>
      <c r="E50" s="420"/>
      <c r="F50" s="421"/>
      <c r="G50" s="421"/>
      <c r="H50" s="421"/>
      <c r="I50" s="421"/>
      <c r="J50" s="421"/>
      <c r="K50" s="421"/>
      <c r="L50" s="421"/>
      <c r="M50" s="421"/>
      <c r="N50" s="421"/>
      <c r="O50" s="421"/>
      <c r="P50" s="421"/>
      <c r="Q50" s="421"/>
      <c r="R50" s="421"/>
      <c r="S50" s="421"/>
      <c r="T50" s="421"/>
      <c r="U50" s="421"/>
      <c r="V50" s="422"/>
    </row>
    <row r="51" spans="2:22" ht="13.5">
      <c r="B51" s="57"/>
      <c r="C51" s="138" t="str">
        <f t="shared" si="4"/>
        <v>選択する</v>
      </c>
      <c r="D51" s="134">
        <f>IF('エントリー変更情報'!C17=1,CONCATENATE('スタッフ選手情報'!C16),"")</f>
      </c>
      <c r="E51" s="420"/>
      <c r="F51" s="421"/>
      <c r="G51" s="421"/>
      <c r="H51" s="421"/>
      <c r="I51" s="421"/>
      <c r="J51" s="421"/>
      <c r="K51" s="421"/>
      <c r="L51" s="421"/>
      <c r="M51" s="421"/>
      <c r="N51" s="421"/>
      <c r="O51" s="421"/>
      <c r="P51" s="421"/>
      <c r="Q51" s="421"/>
      <c r="R51" s="421"/>
      <c r="S51" s="421"/>
      <c r="T51" s="421"/>
      <c r="U51" s="421"/>
      <c r="V51" s="422"/>
    </row>
    <row r="52" spans="2:22" ht="13.5">
      <c r="B52" s="57"/>
      <c r="C52" s="138" t="str">
        <f t="shared" si="4"/>
        <v>選択する</v>
      </c>
      <c r="D52" s="134">
        <f>IF('エントリー変更情報'!C18=1,CONCATENATE('スタッフ選手情報'!C17),"")</f>
      </c>
      <c r="E52" s="420"/>
      <c r="F52" s="421"/>
      <c r="G52" s="421"/>
      <c r="H52" s="421"/>
      <c r="I52" s="421"/>
      <c r="J52" s="421"/>
      <c r="K52" s="421"/>
      <c r="L52" s="421"/>
      <c r="M52" s="421"/>
      <c r="N52" s="421"/>
      <c r="O52" s="421"/>
      <c r="P52" s="421"/>
      <c r="Q52" s="421"/>
      <c r="R52" s="421"/>
      <c r="S52" s="421"/>
      <c r="T52" s="421"/>
      <c r="U52" s="421"/>
      <c r="V52" s="422"/>
    </row>
    <row r="53" spans="2:22" ht="13.5">
      <c r="B53" s="57"/>
      <c r="C53" s="138" t="str">
        <f t="shared" si="4"/>
        <v>選択する</v>
      </c>
      <c r="D53" s="134">
        <f>IF('エントリー変更情報'!C19=1,CONCATENATE('スタッフ選手情報'!C18),"")</f>
      </c>
      <c r="E53" s="420"/>
      <c r="F53" s="421"/>
      <c r="G53" s="421"/>
      <c r="H53" s="421"/>
      <c r="I53" s="421"/>
      <c r="J53" s="421"/>
      <c r="K53" s="421"/>
      <c r="L53" s="421"/>
      <c r="M53" s="421"/>
      <c r="N53" s="421"/>
      <c r="O53" s="421"/>
      <c r="P53" s="421"/>
      <c r="Q53" s="421"/>
      <c r="R53" s="421"/>
      <c r="S53" s="421"/>
      <c r="T53" s="421"/>
      <c r="U53" s="421"/>
      <c r="V53" s="422"/>
    </row>
    <row r="54" spans="2:22" ht="13.5">
      <c r="B54" s="57"/>
      <c r="C54" s="138" t="str">
        <f t="shared" si="4"/>
        <v>選択する</v>
      </c>
      <c r="D54" s="134">
        <f>IF('エントリー変更情報'!C20=1,CONCATENATE('スタッフ選手情報'!C19),"")</f>
      </c>
      <c r="E54" s="420"/>
      <c r="F54" s="421"/>
      <c r="G54" s="421"/>
      <c r="H54" s="421"/>
      <c r="I54" s="421"/>
      <c r="J54" s="421"/>
      <c r="K54" s="421"/>
      <c r="L54" s="421"/>
      <c r="M54" s="421"/>
      <c r="N54" s="421"/>
      <c r="O54" s="421"/>
      <c r="P54" s="421"/>
      <c r="Q54" s="421"/>
      <c r="R54" s="421"/>
      <c r="S54" s="421"/>
      <c r="T54" s="421"/>
      <c r="U54" s="421"/>
      <c r="V54" s="422"/>
    </row>
    <row r="55" spans="2:22" ht="13.5">
      <c r="B55" s="57"/>
      <c r="C55" s="138" t="str">
        <f t="shared" si="4"/>
        <v>選択する</v>
      </c>
      <c r="D55" s="134">
        <f>IF('エントリー変更情報'!C21=1,CONCATENATE('スタッフ選手情報'!C20),"")</f>
      </c>
      <c r="E55" s="420"/>
      <c r="F55" s="421"/>
      <c r="G55" s="421"/>
      <c r="H55" s="421"/>
      <c r="I55" s="421"/>
      <c r="J55" s="421"/>
      <c r="K55" s="421"/>
      <c r="L55" s="421"/>
      <c r="M55" s="421"/>
      <c r="N55" s="421"/>
      <c r="O55" s="421"/>
      <c r="P55" s="421"/>
      <c r="Q55" s="421"/>
      <c r="R55" s="421"/>
      <c r="S55" s="421"/>
      <c r="T55" s="421"/>
      <c r="U55" s="421"/>
      <c r="V55" s="422"/>
    </row>
    <row r="56" spans="2:22" ht="13.5">
      <c r="B56" s="57"/>
      <c r="C56" s="138" t="str">
        <f t="shared" si="4"/>
        <v>選択する</v>
      </c>
      <c r="D56" s="134">
        <f>IF('エントリー変更情報'!C22=1,CONCATENATE('スタッフ選手情報'!C21),"")</f>
      </c>
      <c r="E56" s="420"/>
      <c r="F56" s="421"/>
      <c r="G56" s="421"/>
      <c r="H56" s="421"/>
      <c r="I56" s="421"/>
      <c r="J56" s="421"/>
      <c r="K56" s="421"/>
      <c r="L56" s="421"/>
      <c r="M56" s="421"/>
      <c r="N56" s="421"/>
      <c r="O56" s="421"/>
      <c r="P56" s="421"/>
      <c r="Q56" s="421"/>
      <c r="R56" s="421"/>
      <c r="S56" s="421"/>
      <c r="T56" s="421"/>
      <c r="U56" s="421"/>
      <c r="V56" s="422"/>
    </row>
    <row r="57" spans="2:22" ht="13.5">
      <c r="B57" s="57"/>
      <c r="C57" s="138" t="str">
        <f t="shared" si="4"/>
        <v>選択する</v>
      </c>
      <c r="D57" s="134">
        <f>IF('エントリー変更情報'!C23=1,CONCATENATE('スタッフ選手情報'!C22),"")</f>
      </c>
      <c r="E57" s="420"/>
      <c r="F57" s="421"/>
      <c r="G57" s="421"/>
      <c r="H57" s="421"/>
      <c r="I57" s="421"/>
      <c r="J57" s="421"/>
      <c r="K57" s="421"/>
      <c r="L57" s="421"/>
      <c r="M57" s="421"/>
      <c r="N57" s="421"/>
      <c r="O57" s="421"/>
      <c r="P57" s="421"/>
      <c r="Q57" s="421"/>
      <c r="R57" s="421"/>
      <c r="S57" s="421"/>
      <c r="T57" s="421"/>
      <c r="U57" s="421"/>
      <c r="V57" s="422"/>
    </row>
    <row r="58" spans="2:22" ht="13.5">
      <c r="B58" s="57"/>
      <c r="C58" s="138" t="str">
        <f t="shared" si="4"/>
        <v>選択する</v>
      </c>
      <c r="D58" s="134">
        <f>IF('エントリー変更情報'!C24=1,CONCATENATE('スタッフ選手情報'!C23),"")</f>
      </c>
      <c r="E58" s="420"/>
      <c r="F58" s="421"/>
      <c r="G58" s="421"/>
      <c r="H58" s="421"/>
      <c r="I58" s="421"/>
      <c r="J58" s="421"/>
      <c r="K58" s="421"/>
      <c r="L58" s="421"/>
      <c r="M58" s="421"/>
      <c r="N58" s="421"/>
      <c r="O58" s="421"/>
      <c r="P58" s="421"/>
      <c r="Q58" s="421"/>
      <c r="R58" s="421"/>
      <c r="S58" s="421"/>
      <c r="T58" s="421"/>
      <c r="U58" s="421"/>
      <c r="V58" s="422"/>
    </row>
    <row r="59" spans="2:22" ht="13.5">
      <c r="B59" s="58"/>
      <c r="C59" s="138" t="str">
        <f t="shared" si="4"/>
        <v>選択する</v>
      </c>
      <c r="D59" s="134">
        <f>IF('エントリー変更情報'!C25=1,CONCATENATE('スタッフ選手情報'!C24),"")</f>
      </c>
      <c r="E59" s="420"/>
      <c r="F59" s="421"/>
      <c r="G59" s="421"/>
      <c r="H59" s="421"/>
      <c r="I59" s="421"/>
      <c r="J59" s="421"/>
      <c r="K59" s="421"/>
      <c r="L59" s="421"/>
      <c r="M59" s="421"/>
      <c r="N59" s="421"/>
      <c r="O59" s="421"/>
      <c r="P59" s="421"/>
      <c r="Q59" s="421"/>
      <c r="R59" s="421"/>
      <c r="S59" s="421"/>
      <c r="T59" s="421"/>
      <c r="U59" s="421"/>
      <c r="V59" s="422"/>
    </row>
    <row r="60" spans="2:22" ht="14.25" thickBot="1">
      <c r="B60" s="59"/>
      <c r="C60" s="139" t="str">
        <f>C43</f>
        <v>選択する</v>
      </c>
      <c r="D60" s="140">
        <f>IF('エントリー変更情報'!C26=1,CONCATENATE('スタッフ選手情報'!C25),"")</f>
      </c>
      <c r="E60" s="423"/>
      <c r="F60" s="424"/>
      <c r="G60" s="424"/>
      <c r="H60" s="424"/>
      <c r="I60" s="424"/>
      <c r="J60" s="424"/>
      <c r="K60" s="424"/>
      <c r="L60" s="424"/>
      <c r="M60" s="424"/>
      <c r="N60" s="424"/>
      <c r="O60" s="424"/>
      <c r="P60" s="424"/>
      <c r="Q60" s="424"/>
      <c r="R60" s="424"/>
      <c r="S60" s="424"/>
      <c r="T60" s="424"/>
      <c r="U60" s="424"/>
      <c r="V60" s="425"/>
    </row>
    <row r="62" spans="23:27" ht="13.5">
      <c r="W62" s="27" t="s">
        <v>270</v>
      </c>
      <c r="X62" s="27"/>
      <c r="AA62" s="27"/>
    </row>
    <row r="63" spans="23:27" ht="13.5">
      <c r="W63" s="27" t="s">
        <v>266</v>
      </c>
      <c r="X63" s="27"/>
      <c r="AA63" s="27"/>
    </row>
    <row r="64" ht="13.5">
      <c r="AA64" s="27"/>
    </row>
    <row r="65" ht="13.5">
      <c r="AA65" s="27"/>
    </row>
    <row r="66" spans="23:27" ht="13.5">
      <c r="W66" s="27" t="s">
        <v>271</v>
      </c>
      <c r="X66" s="27"/>
      <c r="AA66" s="27"/>
    </row>
    <row r="67" spans="23:27" ht="13.5">
      <c r="W67" s="27" t="s">
        <v>261</v>
      </c>
      <c r="X67" s="27"/>
      <c r="AA67" s="27"/>
    </row>
    <row r="68" spans="23:27" ht="13.5">
      <c r="W68" s="27" t="s">
        <v>263</v>
      </c>
      <c r="X68" s="27"/>
      <c r="AA68" s="27"/>
    </row>
    <row r="69" spans="23:27" ht="13.5">
      <c r="W69" s="27" t="s">
        <v>264</v>
      </c>
      <c r="X69" s="27"/>
      <c r="AA69" s="27"/>
    </row>
    <row r="70" spans="23:24" ht="13.5">
      <c r="W70" s="27" t="s">
        <v>268</v>
      </c>
      <c r="X70" s="27"/>
    </row>
  </sheetData>
  <sheetProtection/>
  <mergeCells count="132">
    <mergeCell ref="I42:J42"/>
    <mergeCell ref="L42:U42"/>
    <mergeCell ref="I43:J43"/>
    <mergeCell ref="L43:U43"/>
    <mergeCell ref="I40:J40"/>
    <mergeCell ref="L40:U40"/>
    <mergeCell ref="I41:J41"/>
    <mergeCell ref="L41:U41"/>
    <mergeCell ref="I38:J38"/>
    <mergeCell ref="L38:U38"/>
    <mergeCell ref="I39:J39"/>
    <mergeCell ref="L39:U39"/>
    <mergeCell ref="I36:J36"/>
    <mergeCell ref="L36:U36"/>
    <mergeCell ref="I37:J37"/>
    <mergeCell ref="L37:U37"/>
    <mergeCell ref="I34:J34"/>
    <mergeCell ref="L34:U34"/>
    <mergeCell ref="I35:J35"/>
    <mergeCell ref="L35:U35"/>
    <mergeCell ref="I32:J32"/>
    <mergeCell ref="L32:U32"/>
    <mergeCell ref="I33:J33"/>
    <mergeCell ref="L33:U33"/>
    <mergeCell ref="I30:J30"/>
    <mergeCell ref="L30:U30"/>
    <mergeCell ref="I31:J31"/>
    <mergeCell ref="L31:U31"/>
    <mergeCell ref="I28:J28"/>
    <mergeCell ref="L28:U28"/>
    <mergeCell ref="I29:J29"/>
    <mergeCell ref="L29:U29"/>
    <mergeCell ref="E26:H26"/>
    <mergeCell ref="J26:K26"/>
    <mergeCell ref="L26:U26"/>
    <mergeCell ref="V26:W26"/>
    <mergeCell ref="E25:H25"/>
    <mergeCell ref="J25:K25"/>
    <mergeCell ref="L25:U25"/>
    <mergeCell ref="V25:W25"/>
    <mergeCell ref="E24:H24"/>
    <mergeCell ref="J24:K24"/>
    <mergeCell ref="L24:U24"/>
    <mergeCell ref="V24:W24"/>
    <mergeCell ref="E23:H23"/>
    <mergeCell ref="J23:K23"/>
    <mergeCell ref="L23:U23"/>
    <mergeCell ref="V23:W23"/>
    <mergeCell ref="E22:H22"/>
    <mergeCell ref="J22:K22"/>
    <mergeCell ref="L22:U22"/>
    <mergeCell ref="V22:W22"/>
    <mergeCell ref="E21:H21"/>
    <mergeCell ref="J21:K21"/>
    <mergeCell ref="L21:U21"/>
    <mergeCell ref="V21:W21"/>
    <mergeCell ref="E20:H20"/>
    <mergeCell ref="J20:K20"/>
    <mergeCell ref="L20:U20"/>
    <mergeCell ref="V20:W20"/>
    <mergeCell ref="E19:H19"/>
    <mergeCell ref="J19:K19"/>
    <mergeCell ref="L19:U19"/>
    <mergeCell ref="V19:W19"/>
    <mergeCell ref="E18:H18"/>
    <mergeCell ref="J18:K18"/>
    <mergeCell ref="L18:U18"/>
    <mergeCell ref="V18:W18"/>
    <mergeCell ref="E17:H17"/>
    <mergeCell ref="J17:K17"/>
    <mergeCell ref="L17:U17"/>
    <mergeCell ref="V17:W17"/>
    <mergeCell ref="E16:H16"/>
    <mergeCell ref="J16:K16"/>
    <mergeCell ref="L16:U16"/>
    <mergeCell ref="V16:W16"/>
    <mergeCell ref="E15:H15"/>
    <mergeCell ref="J15:K15"/>
    <mergeCell ref="L15:U15"/>
    <mergeCell ref="V15:W15"/>
    <mergeCell ref="L12:U12"/>
    <mergeCell ref="V12:W12"/>
    <mergeCell ref="E14:H14"/>
    <mergeCell ref="J14:K14"/>
    <mergeCell ref="L14:U14"/>
    <mergeCell ref="V14:W14"/>
    <mergeCell ref="E13:H13"/>
    <mergeCell ref="J13:K13"/>
    <mergeCell ref="L13:U13"/>
    <mergeCell ref="V13:W13"/>
    <mergeCell ref="A9:B9"/>
    <mergeCell ref="E9:H9"/>
    <mergeCell ref="J9:K9"/>
    <mergeCell ref="L9:U9"/>
    <mergeCell ref="V7:W7"/>
    <mergeCell ref="A8:B8"/>
    <mergeCell ref="E8:H8"/>
    <mergeCell ref="J8:K8"/>
    <mergeCell ref="L8:U8"/>
    <mergeCell ref="V8:W8"/>
    <mergeCell ref="A7:B7"/>
    <mergeCell ref="E7:H7"/>
    <mergeCell ref="J7:K7"/>
    <mergeCell ref="L7:U7"/>
    <mergeCell ref="A1:W1"/>
    <mergeCell ref="A5:B5"/>
    <mergeCell ref="E5:G5"/>
    <mergeCell ref="A6:B6"/>
    <mergeCell ref="E6:H6"/>
    <mergeCell ref="J6:K6"/>
    <mergeCell ref="L6:U6"/>
    <mergeCell ref="V6:W6"/>
    <mergeCell ref="E45:V45"/>
    <mergeCell ref="E46:V46"/>
    <mergeCell ref="E47:V47"/>
    <mergeCell ref="E48:V48"/>
    <mergeCell ref="V9:W9"/>
    <mergeCell ref="E11:G11"/>
    <mergeCell ref="E12:H12"/>
    <mergeCell ref="J12:K12"/>
    <mergeCell ref="E49:V49"/>
    <mergeCell ref="E50:V50"/>
    <mergeCell ref="E51:V51"/>
    <mergeCell ref="E52:V52"/>
    <mergeCell ref="E53:V53"/>
    <mergeCell ref="E54:V54"/>
    <mergeCell ref="E55:V55"/>
    <mergeCell ref="E56:V56"/>
    <mergeCell ref="E57:V57"/>
    <mergeCell ref="E58:V58"/>
    <mergeCell ref="E59:V59"/>
    <mergeCell ref="E60:V60"/>
  </mergeCells>
  <dataValidations count="6">
    <dataValidation type="list" allowBlank="1" showInputMessage="1" showErrorMessage="1" sqref="C12:C26 C6:C9">
      <formula1>$AE$6:$AE$8</formula1>
    </dataValidation>
    <dataValidation type="list" allowBlank="1" showInputMessage="1" showErrorMessage="1" sqref="E3">
      <formula1>$AF$6:$AF$12</formula1>
    </dataValidation>
    <dataValidation type="list" allowBlank="1" showInputMessage="1" showErrorMessage="1" sqref="G3">
      <formula1>$AG$6:$AG$18</formula1>
    </dataValidation>
    <dataValidation type="list" allowBlank="1" showInputMessage="1" showErrorMessage="1" sqref="I3">
      <formula1>$AH$6:$AH$37</formula1>
    </dataValidation>
    <dataValidation type="list" allowBlank="1" showInputMessage="1" showErrorMessage="1" sqref="X6:X8">
      <formula1>$AF$29:$AF$31</formula1>
    </dataValidation>
    <dataValidation type="list" allowBlank="1" showInputMessage="1" showErrorMessage="1" sqref="V29:V43">
      <formula1>$AE$29:$AE$34</formula1>
    </dataValidation>
  </dataValidations>
  <printOptions horizontalCentered="1"/>
  <pageMargins left="0" right="0" top="0.7874015748031497" bottom="0" header="0" footer="0"/>
  <pageSetup horizontalDpi="360" verticalDpi="360" orientation="portrait" paperSize="9" scale="95" r:id="rId2"/>
  <legacyDrawing r:id="rId1"/>
</worksheet>
</file>

<file path=xl/worksheets/sheet6.xml><?xml version="1.0" encoding="utf-8"?>
<worksheet xmlns="http://schemas.openxmlformats.org/spreadsheetml/2006/main" xmlns:r="http://schemas.openxmlformats.org/officeDocument/2006/relationships">
  <sheetPr codeName="Sheet6">
    <tabColor indexed="10"/>
  </sheetPr>
  <dimension ref="A1:AF60"/>
  <sheetViews>
    <sheetView zoomScalePageLayoutView="0" workbookViewId="0" topLeftCell="A1">
      <selection activeCell="B2" sqref="B2:W3"/>
    </sheetView>
  </sheetViews>
  <sheetFormatPr defaultColWidth="9.00390625" defaultRowHeight="13.5"/>
  <cols>
    <col min="1" max="1" width="2.25390625" style="0" customWidth="1"/>
    <col min="2" max="2" width="4.625" style="0" customWidth="1"/>
    <col min="3" max="3" width="6.125" style="0" customWidth="1"/>
    <col min="4" max="18" width="3.00390625" style="0" customWidth="1"/>
    <col min="19" max="21" width="3.125" style="0" customWidth="1"/>
    <col min="22" max="22" width="1.625" style="0" customWidth="1"/>
    <col min="23" max="23" width="3.125" style="0" customWidth="1"/>
    <col min="24" max="24" width="1.625" style="0" customWidth="1"/>
    <col min="25" max="25" width="3.125" style="0" customWidth="1"/>
    <col min="26" max="26" width="2.125" style="0" customWidth="1"/>
    <col min="27" max="27" width="3.125" style="0" customWidth="1"/>
    <col min="28" max="28" width="1.625" style="0" customWidth="1"/>
    <col min="29" max="31" width="3.125" style="0" customWidth="1"/>
    <col min="32" max="32" width="2.25390625" style="0" customWidth="1"/>
  </cols>
  <sheetData>
    <row r="1" spans="1:32" ht="14.25" thickBot="1">
      <c r="A1" s="164"/>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row>
    <row r="2" spans="1:32" ht="15" customHeight="1">
      <c r="A2" s="164"/>
      <c r="B2" s="457" t="str">
        <f>+'開催要項'!B2</f>
        <v>第７３回東北高等学校男女バスケットボール選手権大会
兼第５４回ＮＨＫ杯大会</v>
      </c>
      <c r="C2" s="457"/>
      <c r="D2" s="457"/>
      <c r="E2" s="457"/>
      <c r="F2" s="457"/>
      <c r="G2" s="457"/>
      <c r="H2" s="457"/>
      <c r="I2" s="457"/>
      <c r="J2" s="457"/>
      <c r="K2" s="457"/>
      <c r="L2" s="457"/>
      <c r="M2" s="457"/>
      <c r="N2" s="457"/>
      <c r="O2" s="457"/>
      <c r="P2" s="457"/>
      <c r="Q2" s="457"/>
      <c r="R2" s="457"/>
      <c r="S2" s="457"/>
      <c r="T2" s="457"/>
      <c r="U2" s="457"/>
      <c r="V2" s="457"/>
      <c r="W2" s="457"/>
      <c r="X2" s="25"/>
      <c r="Y2" s="557" t="s">
        <v>300</v>
      </c>
      <c r="Z2" s="558"/>
      <c r="AA2" s="559"/>
      <c r="AB2" s="655">
        <f>IF('チーム基本情報'!P5="選択する","",('チーム基本情報'!P5))</f>
      </c>
      <c r="AC2" s="558"/>
      <c r="AD2" s="558"/>
      <c r="AE2" s="656"/>
      <c r="AF2" s="164"/>
    </row>
    <row r="3" spans="1:32" ht="15" customHeight="1">
      <c r="A3" s="164"/>
      <c r="B3" s="457"/>
      <c r="C3" s="457"/>
      <c r="D3" s="457"/>
      <c r="E3" s="457"/>
      <c r="F3" s="457"/>
      <c r="G3" s="457"/>
      <c r="H3" s="457"/>
      <c r="I3" s="457"/>
      <c r="J3" s="457"/>
      <c r="K3" s="457"/>
      <c r="L3" s="457"/>
      <c r="M3" s="457"/>
      <c r="N3" s="457"/>
      <c r="O3" s="457"/>
      <c r="P3" s="457"/>
      <c r="Q3" s="457"/>
      <c r="R3" s="457"/>
      <c r="S3" s="457"/>
      <c r="T3" s="457"/>
      <c r="U3" s="457"/>
      <c r="V3" s="457"/>
      <c r="W3" s="457"/>
      <c r="X3" s="26"/>
      <c r="Y3" s="663" t="s">
        <v>123</v>
      </c>
      <c r="Z3" s="664"/>
      <c r="AA3" s="665"/>
      <c r="AB3" s="657">
        <f>IF('チーム基本情報'!I5="選択する","",CONCATENATE('チーム基本情報'!I5))</f>
      </c>
      <c r="AC3" s="658"/>
      <c r="AD3" s="658"/>
      <c r="AE3" s="659"/>
      <c r="AF3" s="164"/>
    </row>
    <row r="4" spans="1:32" ht="17.25" customHeight="1" thickBot="1">
      <c r="A4" s="164"/>
      <c r="B4" s="662" t="s">
        <v>230</v>
      </c>
      <c r="C4" s="662"/>
      <c r="D4" s="662"/>
      <c r="E4" s="662"/>
      <c r="F4" s="662"/>
      <c r="G4" s="662"/>
      <c r="H4" s="662"/>
      <c r="I4" s="662"/>
      <c r="J4" s="662"/>
      <c r="K4" s="662"/>
      <c r="L4" s="662"/>
      <c r="M4" s="662"/>
      <c r="N4" s="662"/>
      <c r="O4" s="662"/>
      <c r="P4" s="662"/>
      <c r="Q4" s="662"/>
      <c r="R4" s="662"/>
      <c r="S4" s="662"/>
      <c r="T4" s="662"/>
      <c r="U4" s="662"/>
      <c r="V4" s="662"/>
      <c r="W4" s="662"/>
      <c r="X4" s="7"/>
      <c r="Y4" s="666" t="s">
        <v>294</v>
      </c>
      <c r="Z4" s="667"/>
      <c r="AA4" s="668"/>
      <c r="AB4" s="533">
        <f>IF('チーム基本情報'!R5="選択する","",CONCATENATE('チーム基本情報'!R5))</f>
      </c>
      <c r="AC4" s="660"/>
      <c r="AD4" s="660"/>
      <c r="AE4" s="661"/>
      <c r="AF4" s="164"/>
    </row>
    <row r="5" spans="1:32" ht="4.5" customHeight="1" thickBot="1">
      <c r="A5" s="164"/>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164"/>
    </row>
    <row r="6" spans="1:32" ht="13.5" customHeight="1">
      <c r="A6" s="164"/>
      <c r="B6" s="468" t="s">
        <v>125</v>
      </c>
      <c r="C6" s="469"/>
      <c r="D6" s="652" t="str">
        <f>CONCATENATE(" ",'チーム基本情報'!C7," ")</f>
        <v>  </v>
      </c>
      <c r="E6" s="653"/>
      <c r="F6" s="653"/>
      <c r="G6" s="653"/>
      <c r="H6" s="653"/>
      <c r="I6" s="653"/>
      <c r="J6" s="653"/>
      <c r="K6" s="653"/>
      <c r="L6" s="653"/>
      <c r="M6" s="653"/>
      <c r="N6" s="653"/>
      <c r="O6" s="654"/>
      <c r="P6" s="474" t="s">
        <v>133</v>
      </c>
      <c r="Q6" s="475"/>
      <c r="R6" s="475"/>
      <c r="S6" s="475"/>
      <c r="T6" s="476"/>
      <c r="U6" s="623" t="s">
        <v>134</v>
      </c>
      <c r="V6" s="476"/>
      <c r="W6" s="623">
        <f>CONCATENATE('チーム基本情報'!F10)</f>
      </c>
      <c r="X6" s="475"/>
      <c r="Y6" s="475"/>
      <c r="Z6" s="476"/>
      <c r="AA6" s="623" t="s">
        <v>135</v>
      </c>
      <c r="AB6" s="476"/>
      <c r="AC6" s="623">
        <f>CONCATENATE('チーム基本情報'!O10)</f>
      </c>
      <c r="AD6" s="475"/>
      <c r="AE6" s="627"/>
      <c r="AF6" s="164"/>
    </row>
    <row r="7" spans="1:32" ht="10.5" customHeight="1" thickBot="1">
      <c r="A7" s="164"/>
      <c r="B7" s="470"/>
      <c r="C7" s="471"/>
      <c r="D7" s="462">
        <f>IF('チーム基本情報'!C6="","",CONCATENATE(" ",'チーム基本情報'!C6,"高等学校　"))</f>
      </c>
      <c r="E7" s="463"/>
      <c r="F7" s="463"/>
      <c r="G7" s="463"/>
      <c r="H7" s="463"/>
      <c r="I7" s="463"/>
      <c r="J7" s="463"/>
      <c r="K7" s="463"/>
      <c r="L7" s="463"/>
      <c r="M7" s="463"/>
      <c r="N7" s="463"/>
      <c r="O7" s="464"/>
      <c r="P7" s="477"/>
      <c r="Q7" s="478"/>
      <c r="R7" s="478"/>
      <c r="S7" s="478"/>
      <c r="T7" s="479"/>
      <c r="U7" s="624"/>
      <c r="V7" s="479"/>
      <c r="W7" s="624"/>
      <c r="X7" s="478"/>
      <c r="Y7" s="478"/>
      <c r="Z7" s="479"/>
      <c r="AA7" s="624"/>
      <c r="AB7" s="479"/>
      <c r="AC7" s="624"/>
      <c r="AD7" s="478"/>
      <c r="AE7" s="628"/>
      <c r="AF7" s="164"/>
    </row>
    <row r="8" spans="1:32" ht="14.25" customHeight="1" thickBot="1">
      <c r="A8" s="164"/>
      <c r="B8" s="472"/>
      <c r="C8" s="473"/>
      <c r="D8" s="465"/>
      <c r="E8" s="466"/>
      <c r="F8" s="466"/>
      <c r="G8" s="466"/>
      <c r="H8" s="466"/>
      <c r="I8" s="466"/>
      <c r="J8" s="466"/>
      <c r="K8" s="466"/>
      <c r="L8" s="466"/>
      <c r="M8" s="466"/>
      <c r="N8" s="466"/>
      <c r="O8" s="467"/>
      <c r="P8" s="474" t="s">
        <v>136</v>
      </c>
      <c r="Q8" s="475"/>
      <c r="R8" s="475"/>
      <c r="S8" s="475"/>
      <c r="T8" s="28" t="s">
        <v>140</v>
      </c>
      <c r="U8" s="480">
        <f>CONCATENATE('チーム基本情報'!C11)</f>
      </c>
      <c r="V8" s="480"/>
      <c r="W8" s="480"/>
      <c r="X8" s="480"/>
      <c r="Y8" s="480"/>
      <c r="Z8" s="480"/>
      <c r="AA8" s="480"/>
      <c r="AB8" s="480"/>
      <c r="AC8" s="480"/>
      <c r="AD8" s="480"/>
      <c r="AE8" s="481"/>
      <c r="AF8" s="164"/>
    </row>
    <row r="9" spans="1:32" ht="14.25" customHeight="1">
      <c r="A9" s="164"/>
      <c r="B9" s="468" t="s">
        <v>295</v>
      </c>
      <c r="C9" s="469"/>
      <c r="D9" s="490" t="str">
        <f>IF('チーム基本情報'!C8=""," ",CONCATENATE(" ",'チーム基本情報'!C8))</f>
        <v> </v>
      </c>
      <c r="E9" s="491"/>
      <c r="F9" s="619" t="str">
        <f>IF('チーム基本情報'!E8=""," ",CONCATENATE(" ",'チーム基本情報'!E8))</f>
        <v> </v>
      </c>
      <c r="G9" s="619"/>
      <c r="H9" s="619" t="str">
        <f>IF('チーム基本情報'!G8=""," ",CONCATENATE(" ",'チーム基本情報'!G8))</f>
        <v> </v>
      </c>
      <c r="I9" s="619"/>
      <c r="J9" s="619" t="str">
        <f>IF('チーム基本情報'!I8=""," ",CONCATENATE(" ",'チーム基本情報'!I8))</f>
        <v> </v>
      </c>
      <c r="K9" s="621"/>
      <c r="L9" s="611" t="str">
        <f>IF('チーム基本情報'!K8=""," ",CONCATENATE(" ",'チーム基本情報'!K8))</f>
        <v> </v>
      </c>
      <c r="M9" s="612"/>
      <c r="N9" s="615" t="str">
        <f>IF('チーム基本情報'!M8=""," ",CONCATENATE(" ",'チーム基本情報'!M8))</f>
        <v> </v>
      </c>
      <c r="O9" s="616"/>
      <c r="P9" s="511"/>
      <c r="Q9" s="512"/>
      <c r="R9" s="512"/>
      <c r="S9" s="512"/>
      <c r="T9" s="29"/>
      <c r="U9" s="482">
        <f>CONCATENATE('チーム基本情報'!C12)</f>
      </c>
      <c r="V9" s="482"/>
      <c r="W9" s="482"/>
      <c r="X9" s="482"/>
      <c r="Y9" s="482"/>
      <c r="Z9" s="482"/>
      <c r="AA9" s="482"/>
      <c r="AB9" s="482"/>
      <c r="AC9" s="482"/>
      <c r="AD9" s="482"/>
      <c r="AE9" s="483"/>
      <c r="AF9" s="164"/>
    </row>
    <row r="10" spans="1:32" ht="14.25" customHeight="1" thickBot="1">
      <c r="A10" s="164"/>
      <c r="B10" s="607" t="s">
        <v>29</v>
      </c>
      <c r="C10" s="608"/>
      <c r="D10" s="492"/>
      <c r="E10" s="493"/>
      <c r="F10" s="620"/>
      <c r="G10" s="620"/>
      <c r="H10" s="620"/>
      <c r="I10" s="620"/>
      <c r="J10" s="620"/>
      <c r="K10" s="622"/>
      <c r="L10" s="613"/>
      <c r="M10" s="614"/>
      <c r="N10" s="617"/>
      <c r="O10" s="618"/>
      <c r="P10" s="511"/>
      <c r="Q10" s="512"/>
      <c r="R10" s="512"/>
      <c r="S10" s="512"/>
      <c r="T10" s="29"/>
      <c r="U10" s="669">
        <f>CONCATENATE('チーム基本情報'!C13)</f>
      </c>
      <c r="V10" s="669"/>
      <c r="W10" s="669"/>
      <c r="X10" s="669"/>
      <c r="Y10" s="669"/>
      <c r="Z10" s="669"/>
      <c r="AA10" s="669"/>
      <c r="AB10" s="669"/>
      <c r="AC10" s="669"/>
      <c r="AD10" s="669"/>
      <c r="AE10" s="670"/>
      <c r="AF10" s="164"/>
    </row>
    <row r="11" spans="1:32" ht="14.25" customHeight="1">
      <c r="A11" s="164"/>
      <c r="B11" s="468" t="s">
        <v>296</v>
      </c>
      <c r="C11" s="469"/>
      <c r="D11" s="505" t="str">
        <f>CONCATENATE("　",'チーム基本情報'!C9)</f>
        <v>　</v>
      </c>
      <c r="E11" s="506"/>
      <c r="F11" s="506"/>
      <c r="G11" s="506"/>
      <c r="H11" s="506"/>
      <c r="I11" s="506"/>
      <c r="J11" s="506"/>
      <c r="K11" s="506"/>
      <c r="L11" s="506"/>
      <c r="M11" s="506"/>
      <c r="N11" s="506"/>
      <c r="O11" s="507"/>
      <c r="P11" s="511"/>
      <c r="Q11" s="512"/>
      <c r="R11" s="512"/>
      <c r="S11" s="512"/>
      <c r="T11" s="601" t="s">
        <v>141</v>
      </c>
      <c r="U11" s="602"/>
      <c r="V11" s="605" t="str">
        <f>CONCATENATE("　",'チーム基本情報'!C14)</f>
        <v>　</v>
      </c>
      <c r="W11" s="605"/>
      <c r="X11" s="605"/>
      <c r="Y11" s="605"/>
      <c r="Z11" s="605"/>
      <c r="AA11" s="605"/>
      <c r="AB11" s="605"/>
      <c r="AC11" s="605"/>
      <c r="AD11" s="605"/>
      <c r="AE11" s="606"/>
      <c r="AF11" s="164"/>
    </row>
    <row r="12" spans="1:32" ht="14.25" customHeight="1" thickBot="1">
      <c r="A12" s="164"/>
      <c r="B12" s="472"/>
      <c r="C12" s="473"/>
      <c r="D12" s="508"/>
      <c r="E12" s="509"/>
      <c r="F12" s="509"/>
      <c r="G12" s="509"/>
      <c r="H12" s="509"/>
      <c r="I12" s="509"/>
      <c r="J12" s="509"/>
      <c r="K12" s="509"/>
      <c r="L12" s="509"/>
      <c r="M12" s="509"/>
      <c r="N12" s="509"/>
      <c r="O12" s="510"/>
      <c r="P12" s="477"/>
      <c r="Q12" s="478"/>
      <c r="R12" s="478"/>
      <c r="S12" s="478"/>
      <c r="T12" s="603" t="s">
        <v>142</v>
      </c>
      <c r="U12" s="604"/>
      <c r="V12" s="609" t="str">
        <f>CONCATENATE("　",'チーム基本情報'!C15)</f>
        <v>　</v>
      </c>
      <c r="W12" s="609"/>
      <c r="X12" s="609"/>
      <c r="Y12" s="609"/>
      <c r="Z12" s="609"/>
      <c r="AA12" s="609"/>
      <c r="AB12" s="609"/>
      <c r="AC12" s="609"/>
      <c r="AD12" s="609"/>
      <c r="AE12" s="610"/>
      <c r="AF12" s="164"/>
    </row>
    <row r="13" spans="1:32" ht="13.5">
      <c r="A13" s="164"/>
      <c r="B13" s="629" t="s">
        <v>30</v>
      </c>
      <c r="C13" s="630"/>
      <c r="D13" s="633" t="str">
        <f>CONCATENATE("  　",'スタッフ選手情報'!D4)</f>
        <v>  　    </v>
      </c>
      <c r="E13" s="634"/>
      <c r="F13" s="634"/>
      <c r="G13" s="634"/>
      <c r="H13" s="634"/>
      <c r="I13" s="634"/>
      <c r="J13" s="634"/>
      <c r="K13" s="634"/>
      <c r="L13" s="634"/>
      <c r="M13" s="634"/>
      <c r="N13" s="634"/>
      <c r="O13" s="635"/>
      <c r="P13" s="511" t="s">
        <v>356</v>
      </c>
      <c r="Q13" s="512"/>
      <c r="R13" s="512"/>
      <c r="S13" s="640"/>
      <c r="T13" s="636"/>
      <c r="U13" s="637"/>
      <c r="V13" s="675" t="str">
        <f>CONCATENATE("　 ",'チーム基本情報'!B18)</f>
        <v>　     </v>
      </c>
      <c r="W13" s="676"/>
      <c r="X13" s="676"/>
      <c r="Y13" s="676"/>
      <c r="Z13" s="676"/>
      <c r="AA13" s="676"/>
      <c r="AB13" s="676"/>
      <c r="AC13" s="676"/>
      <c r="AD13" s="676"/>
      <c r="AE13" s="677"/>
      <c r="AF13" s="164"/>
    </row>
    <row r="14" spans="1:32" ht="13.5" customHeight="1">
      <c r="A14" s="164"/>
      <c r="B14" s="631"/>
      <c r="C14" s="632"/>
      <c r="D14" s="458" t="str">
        <f>CONCATENATE("　",'スタッフ選手情報'!C4)</f>
        <v>　  </v>
      </c>
      <c r="E14" s="459"/>
      <c r="F14" s="459"/>
      <c r="G14" s="459"/>
      <c r="H14" s="459"/>
      <c r="I14" s="459"/>
      <c r="J14" s="459"/>
      <c r="K14" s="459"/>
      <c r="L14" s="459"/>
      <c r="M14" s="460">
        <f>IF('スタッフ選手情報'!AH4="","","[ "&amp;'スタッフ選手情報'!AH4&amp;" ]")</f>
      </c>
      <c r="N14" s="460"/>
      <c r="O14" s="461"/>
      <c r="P14" s="511"/>
      <c r="Q14" s="512"/>
      <c r="R14" s="512"/>
      <c r="S14" s="640"/>
      <c r="T14" s="638" t="s">
        <v>137</v>
      </c>
      <c r="U14" s="639"/>
      <c r="V14" s="678" t="str">
        <f>CONCATENATE("　",'チーム基本情報'!B19)</f>
        <v>　  </v>
      </c>
      <c r="W14" s="679"/>
      <c r="X14" s="679"/>
      <c r="Y14" s="679"/>
      <c r="Z14" s="679"/>
      <c r="AA14" s="679"/>
      <c r="AB14" s="679"/>
      <c r="AC14" s="679"/>
      <c r="AD14" s="679"/>
      <c r="AE14" s="680"/>
      <c r="AF14" s="164"/>
    </row>
    <row r="15" spans="1:32" ht="13.5">
      <c r="A15" s="164"/>
      <c r="B15" s="513" t="s">
        <v>31</v>
      </c>
      <c r="C15" s="514"/>
      <c r="D15" s="625" t="str">
        <f>CONCATENATE("　  ",'スタッフ選手情報'!D5)</f>
        <v>　      </v>
      </c>
      <c r="E15" s="563"/>
      <c r="F15" s="563"/>
      <c r="G15" s="563"/>
      <c r="H15" s="563"/>
      <c r="I15" s="563"/>
      <c r="J15" s="563"/>
      <c r="K15" s="563"/>
      <c r="L15" s="563"/>
      <c r="M15" s="563"/>
      <c r="N15" s="563"/>
      <c r="O15" s="626"/>
      <c r="P15" s="511"/>
      <c r="Q15" s="512"/>
      <c r="R15" s="512"/>
      <c r="S15" s="640"/>
      <c r="T15" s="643" t="s">
        <v>110</v>
      </c>
      <c r="U15" s="644"/>
      <c r="V15" s="646" t="str">
        <f>CONCATENATE("　",'チーム基本情報'!B20)</f>
        <v>　</v>
      </c>
      <c r="W15" s="647"/>
      <c r="X15" s="647"/>
      <c r="Y15" s="647"/>
      <c r="Z15" s="647"/>
      <c r="AA15" s="647"/>
      <c r="AB15" s="647"/>
      <c r="AC15" s="647"/>
      <c r="AD15" s="647"/>
      <c r="AE15" s="648"/>
      <c r="AF15" s="164"/>
    </row>
    <row r="16" spans="1:32" ht="13.5" customHeight="1" thickBot="1">
      <c r="A16" s="164"/>
      <c r="B16" s="641"/>
      <c r="C16" s="642"/>
      <c r="D16" s="458" t="str">
        <f>CONCATENATE("　",'スタッフ選手情報'!C5)</f>
        <v>　  </v>
      </c>
      <c r="E16" s="459"/>
      <c r="F16" s="459"/>
      <c r="G16" s="459"/>
      <c r="H16" s="459"/>
      <c r="I16" s="459"/>
      <c r="J16" s="459"/>
      <c r="K16" s="459"/>
      <c r="L16" s="459"/>
      <c r="M16" s="460">
        <f>IF('スタッフ選手情報'!AH5="","","[ "&amp;'スタッフ選手情報'!AH5&amp;" ]")</f>
      </c>
      <c r="N16" s="460"/>
      <c r="O16" s="461"/>
      <c r="P16" s="477"/>
      <c r="Q16" s="478"/>
      <c r="R16" s="478"/>
      <c r="S16" s="628"/>
      <c r="T16" s="607"/>
      <c r="U16" s="645"/>
      <c r="V16" s="649"/>
      <c r="W16" s="650"/>
      <c r="X16" s="650"/>
      <c r="Y16" s="650"/>
      <c r="Z16" s="650"/>
      <c r="AA16" s="650"/>
      <c r="AB16" s="650"/>
      <c r="AC16" s="650"/>
      <c r="AD16" s="650"/>
      <c r="AE16" s="651"/>
      <c r="AF16" s="164"/>
    </row>
    <row r="17" spans="1:32" ht="13.5" customHeight="1">
      <c r="A17" s="164"/>
      <c r="B17" s="513" t="s">
        <v>307</v>
      </c>
      <c r="C17" s="514"/>
      <c r="D17" s="515" t="str">
        <f>CONCATENATE("  　",'スタッフ選手情報'!D6)</f>
        <v>  　    </v>
      </c>
      <c r="E17" s="516"/>
      <c r="F17" s="516"/>
      <c r="G17" s="516"/>
      <c r="H17" s="516" t="e">
        <f>CONCATENATE(チーム基本情報!#REF!)</f>
        <v>#REF!</v>
      </c>
      <c r="I17" s="516"/>
      <c r="J17" s="516"/>
      <c r="K17" s="516"/>
      <c r="L17" s="516" t="e">
        <f>CONCATENATE(チーム基本情報!#REF!)</f>
        <v>#REF!</v>
      </c>
      <c r="M17" s="516"/>
      <c r="N17" s="516"/>
      <c r="O17" s="517"/>
      <c r="P17" s="474" t="s">
        <v>306</v>
      </c>
      <c r="Q17" s="475"/>
      <c r="R17" s="475"/>
      <c r="S17" s="475"/>
      <c r="T17" s="687" t="str">
        <f>CONCATENATE(" 　　",'スタッフ選手情報'!D7)</f>
        <v> 　　    </v>
      </c>
      <c r="U17" s="688"/>
      <c r="V17" s="688"/>
      <c r="W17" s="688"/>
      <c r="X17" s="688" t="e">
        <f>CONCATENATE(チーム基本情報!#REF!)</f>
        <v>#REF!</v>
      </c>
      <c r="Y17" s="688"/>
      <c r="Z17" s="688"/>
      <c r="AA17" s="688"/>
      <c r="AB17" s="688" t="e">
        <f>CONCATENATE(チーム基本情報!#REF!)</f>
        <v>#REF!</v>
      </c>
      <c r="AC17" s="688"/>
      <c r="AD17" s="688"/>
      <c r="AE17" s="689"/>
      <c r="AF17" s="164"/>
    </row>
    <row r="18" spans="1:32" ht="13.5" customHeight="1" thickBot="1">
      <c r="A18" s="164"/>
      <c r="B18" s="472"/>
      <c r="C18" s="473"/>
      <c r="D18" s="501" t="str">
        <f>CONCATENATE("　",'スタッフ選手情報'!C6)</f>
        <v>　  </v>
      </c>
      <c r="E18" s="502"/>
      <c r="F18" s="502"/>
      <c r="G18" s="502"/>
      <c r="H18" s="502"/>
      <c r="I18" s="502"/>
      <c r="J18" s="502"/>
      <c r="K18" s="502"/>
      <c r="L18" s="502"/>
      <c r="M18" s="503">
        <f>IF('スタッフ選手情報'!AH6="","","[ "&amp;'スタッフ選手情報'!AH6&amp;" ]")</f>
      </c>
      <c r="N18" s="503"/>
      <c r="O18" s="504"/>
      <c r="P18" s="477" t="s">
        <v>138</v>
      </c>
      <c r="Q18" s="478"/>
      <c r="R18" s="478"/>
      <c r="S18" s="478"/>
      <c r="T18" s="684" t="str">
        <f>CONCATENATE("　",'スタッフ選手情報'!C7)</f>
        <v>　  </v>
      </c>
      <c r="U18" s="685"/>
      <c r="V18" s="685"/>
      <c r="W18" s="685"/>
      <c r="X18" s="685" t="e">
        <f>CONCATENATE(チーム基本情報!#REF!)</f>
        <v>#REF!</v>
      </c>
      <c r="Y18" s="685"/>
      <c r="Z18" s="685"/>
      <c r="AA18" s="685"/>
      <c r="AB18" s="685" t="e">
        <f>CONCATENATE(チーム基本情報!#REF!)</f>
        <v>#REF!</v>
      </c>
      <c r="AC18" s="685"/>
      <c r="AD18" s="685"/>
      <c r="AE18" s="686"/>
      <c r="AF18" s="164"/>
    </row>
    <row r="19" spans="1:32" ht="18" customHeight="1" thickBot="1">
      <c r="A19" s="164"/>
      <c r="B19" s="30" t="s">
        <v>143</v>
      </c>
      <c r="C19" s="585" t="s">
        <v>111</v>
      </c>
      <c r="D19" s="586"/>
      <c r="E19" s="586"/>
      <c r="F19" s="586"/>
      <c r="G19" s="586"/>
      <c r="H19" s="586"/>
      <c r="I19" s="586"/>
      <c r="J19" s="587"/>
      <c r="K19" s="579" t="s">
        <v>298</v>
      </c>
      <c r="L19" s="580"/>
      <c r="M19" s="580"/>
      <c r="N19" s="580"/>
      <c r="O19" s="581"/>
      <c r="P19" s="582" t="s">
        <v>82</v>
      </c>
      <c r="Q19" s="583"/>
      <c r="R19" s="584"/>
      <c r="S19" s="582" t="s">
        <v>144</v>
      </c>
      <c r="T19" s="583"/>
      <c r="U19" s="583"/>
      <c r="V19" s="584"/>
      <c r="W19" s="681" t="s">
        <v>112</v>
      </c>
      <c r="X19" s="682"/>
      <c r="Y19" s="682"/>
      <c r="Z19" s="682"/>
      <c r="AA19" s="682"/>
      <c r="AB19" s="682"/>
      <c r="AC19" s="682"/>
      <c r="AD19" s="682"/>
      <c r="AE19" s="683"/>
      <c r="AF19" s="164"/>
    </row>
    <row r="20" spans="1:32" ht="13.5" customHeight="1">
      <c r="A20" s="164"/>
      <c r="B20" s="590"/>
      <c r="C20" s="591" t="str">
        <f>CONCATENATE("　  ",'スタッフ選手情報'!D11)</f>
        <v>　      </v>
      </c>
      <c r="D20" s="592"/>
      <c r="E20" s="592"/>
      <c r="F20" s="592"/>
      <c r="G20" s="592"/>
      <c r="H20" s="592"/>
      <c r="I20" s="592"/>
      <c r="J20" s="593"/>
      <c r="K20" s="594">
        <f>CONCATENATE('スタッフ選手情報'!K28)</f>
      </c>
      <c r="L20" s="595"/>
      <c r="M20" s="595"/>
      <c r="N20" s="595"/>
      <c r="O20" s="596"/>
      <c r="P20" s="594">
        <f>CONCATENATE('スタッフ選手情報'!D28)</f>
      </c>
      <c r="Q20" s="599"/>
      <c r="R20" s="600"/>
      <c r="S20" s="588">
        <f>CONCATENATE('スタッフ選手情報'!F28)</f>
      </c>
      <c r="T20" s="558"/>
      <c r="U20" s="558"/>
      <c r="V20" s="559"/>
      <c r="W20" s="484">
        <f>IF('スタッフ選手情報'!H28="","",CONCATENATE(" ",'スタッフ選手情報'!H28,"中"))</f>
      </c>
      <c r="X20" s="485"/>
      <c r="Y20" s="485"/>
      <c r="Z20" s="485"/>
      <c r="AA20" s="485"/>
      <c r="AB20" s="485"/>
      <c r="AC20" s="485"/>
      <c r="AD20" s="485"/>
      <c r="AE20" s="486"/>
      <c r="AF20" s="164"/>
    </row>
    <row r="21" spans="1:32" ht="13.5" customHeight="1">
      <c r="A21" s="164"/>
      <c r="B21" s="577"/>
      <c r="C21" s="494" t="str">
        <f>CONCATENATE("　",'スタッフ選手情報'!C11)</f>
        <v>　  </v>
      </c>
      <c r="D21" s="459"/>
      <c r="E21" s="459"/>
      <c r="F21" s="459"/>
      <c r="G21" s="459"/>
      <c r="H21" s="459"/>
      <c r="I21" s="459"/>
      <c r="J21" s="495"/>
      <c r="K21" s="589"/>
      <c r="L21" s="597"/>
      <c r="M21" s="597"/>
      <c r="N21" s="597"/>
      <c r="O21" s="598"/>
      <c r="P21" s="573"/>
      <c r="Q21" s="574"/>
      <c r="R21" s="575"/>
      <c r="S21" s="499"/>
      <c r="T21" s="497"/>
      <c r="U21" s="497"/>
      <c r="V21" s="498"/>
      <c r="W21" s="487"/>
      <c r="X21" s="488"/>
      <c r="Y21" s="488"/>
      <c r="Z21" s="488"/>
      <c r="AA21" s="488"/>
      <c r="AB21" s="488"/>
      <c r="AC21" s="488"/>
      <c r="AD21" s="488"/>
      <c r="AE21" s="489"/>
      <c r="AF21" s="164"/>
    </row>
    <row r="22" spans="1:32" ht="13.5" customHeight="1">
      <c r="A22" s="164"/>
      <c r="B22" s="560"/>
      <c r="C22" s="562" t="str">
        <f>CONCATENATE("　  ",'スタッフ選手情報'!D12)</f>
        <v>　      </v>
      </c>
      <c r="D22" s="563"/>
      <c r="E22" s="563"/>
      <c r="F22" s="563"/>
      <c r="G22" s="563"/>
      <c r="H22" s="563"/>
      <c r="I22" s="563"/>
      <c r="J22" s="564"/>
      <c r="K22" s="547">
        <f>CONCATENATE('スタッフ選手情報'!K29)</f>
      </c>
      <c r="L22" s="548"/>
      <c r="M22" s="548"/>
      <c r="N22" s="548"/>
      <c r="O22" s="549"/>
      <c r="P22" s="589">
        <f>CONCATENATE('スタッフ選手情報'!D29)</f>
      </c>
      <c r="Q22" s="574"/>
      <c r="R22" s="575"/>
      <c r="S22" s="500">
        <f>CONCATENATE('スタッフ選手情報'!F29)</f>
      </c>
      <c r="T22" s="497"/>
      <c r="U22" s="497"/>
      <c r="V22" s="498"/>
      <c r="W22" s="484">
        <f>IF('スタッフ選手情報'!H29="","",CONCATENATE(" ",'スタッフ選手情報'!H29,"中"))</f>
      </c>
      <c r="X22" s="485"/>
      <c r="Y22" s="485"/>
      <c r="Z22" s="485"/>
      <c r="AA22" s="485"/>
      <c r="AB22" s="485"/>
      <c r="AC22" s="485"/>
      <c r="AD22" s="485"/>
      <c r="AE22" s="486"/>
      <c r="AF22" s="164"/>
    </row>
    <row r="23" spans="1:32" ht="13.5" customHeight="1">
      <c r="A23" s="164"/>
      <c r="B23" s="577"/>
      <c r="C23" s="494" t="str">
        <f>CONCATENATE("　",'スタッフ選手情報'!C12)</f>
        <v>　  </v>
      </c>
      <c r="D23" s="459"/>
      <c r="E23" s="459"/>
      <c r="F23" s="459"/>
      <c r="G23" s="459"/>
      <c r="H23" s="459"/>
      <c r="I23" s="459"/>
      <c r="J23" s="495"/>
      <c r="K23" s="550"/>
      <c r="L23" s="551"/>
      <c r="M23" s="551"/>
      <c r="N23" s="551"/>
      <c r="O23" s="552"/>
      <c r="P23" s="499"/>
      <c r="Q23" s="497"/>
      <c r="R23" s="498"/>
      <c r="S23" s="499"/>
      <c r="T23" s="497"/>
      <c r="U23" s="497"/>
      <c r="V23" s="498"/>
      <c r="W23" s="487"/>
      <c r="X23" s="488"/>
      <c r="Y23" s="488"/>
      <c r="Z23" s="488"/>
      <c r="AA23" s="488"/>
      <c r="AB23" s="488"/>
      <c r="AC23" s="488"/>
      <c r="AD23" s="488"/>
      <c r="AE23" s="489"/>
      <c r="AF23" s="164"/>
    </row>
    <row r="24" spans="1:32" ht="13.5" customHeight="1">
      <c r="A24" s="164"/>
      <c r="B24" s="560"/>
      <c r="C24" s="562" t="str">
        <f>CONCATENATE("  　",'スタッフ選手情報'!D13)</f>
        <v>  　    </v>
      </c>
      <c r="D24" s="563"/>
      <c r="E24" s="563"/>
      <c r="F24" s="563"/>
      <c r="G24" s="563"/>
      <c r="H24" s="563"/>
      <c r="I24" s="563"/>
      <c r="J24" s="564"/>
      <c r="K24" s="547">
        <f>CONCATENATE('スタッフ選手情報'!K30)</f>
      </c>
      <c r="L24" s="548"/>
      <c r="M24" s="548"/>
      <c r="N24" s="548"/>
      <c r="O24" s="549"/>
      <c r="P24" s="496">
        <f>CONCATENATE('スタッフ選手情報'!D30)</f>
      </c>
      <c r="Q24" s="497"/>
      <c r="R24" s="498"/>
      <c r="S24" s="500">
        <f>CONCATENATE('スタッフ選手情報'!F30)</f>
      </c>
      <c r="T24" s="497"/>
      <c r="U24" s="497"/>
      <c r="V24" s="498"/>
      <c r="W24" s="484">
        <f>IF('スタッフ選手情報'!H30="","",CONCATENATE(" ",'スタッフ選手情報'!H30,"中"))</f>
      </c>
      <c r="X24" s="485"/>
      <c r="Y24" s="485"/>
      <c r="Z24" s="485"/>
      <c r="AA24" s="485"/>
      <c r="AB24" s="485"/>
      <c r="AC24" s="485"/>
      <c r="AD24" s="485"/>
      <c r="AE24" s="486"/>
      <c r="AF24" s="164"/>
    </row>
    <row r="25" spans="1:32" ht="13.5" customHeight="1">
      <c r="A25" s="164"/>
      <c r="B25" s="577"/>
      <c r="C25" s="494" t="str">
        <f>CONCATENATE("　",'スタッフ選手情報'!C13)</f>
        <v>　  </v>
      </c>
      <c r="D25" s="459"/>
      <c r="E25" s="459"/>
      <c r="F25" s="459"/>
      <c r="G25" s="459"/>
      <c r="H25" s="459"/>
      <c r="I25" s="459"/>
      <c r="J25" s="495"/>
      <c r="K25" s="550"/>
      <c r="L25" s="551"/>
      <c r="M25" s="551"/>
      <c r="N25" s="551"/>
      <c r="O25" s="552"/>
      <c r="P25" s="499"/>
      <c r="Q25" s="497"/>
      <c r="R25" s="498"/>
      <c r="S25" s="499"/>
      <c r="T25" s="497"/>
      <c r="U25" s="497"/>
      <c r="V25" s="498"/>
      <c r="W25" s="487"/>
      <c r="X25" s="488"/>
      <c r="Y25" s="488"/>
      <c r="Z25" s="488"/>
      <c r="AA25" s="488"/>
      <c r="AB25" s="488"/>
      <c r="AC25" s="488"/>
      <c r="AD25" s="488"/>
      <c r="AE25" s="489"/>
      <c r="AF25" s="164"/>
    </row>
    <row r="26" spans="1:32" ht="13.5" customHeight="1">
      <c r="A26" s="164"/>
      <c r="B26" s="560"/>
      <c r="C26" s="578" t="str">
        <f>CONCATENATE("  　",'スタッフ選手情報'!D14)</f>
        <v>  　    </v>
      </c>
      <c r="D26" s="563"/>
      <c r="E26" s="563"/>
      <c r="F26" s="563"/>
      <c r="G26" s="563"/>
      <c r="H26" s="563"/>
      <c r="I26" s="563"/>
      <c r="J26" s="564"/>
      <c r="K26" s="547">
        <f>CONCATENATE('スタッフ選手情報'!K31)</f>
      </c>
      <c r="L26" s="548"/>
      <c r="M26" s="548"/>
      <c r="N26" s="548"/>
      <c r="O26" s="549"/>
      <c r="P26" s="496">
        <f>CONCATENATE('スタッフ選手情報'!D31)</f>
      </c>
      <c r="Q26" s="497"/>
      <c r="R26" s="498"/>
      <c r="S26" s="500">
        <f>CONCATENATE('スタッフ選手情報'!F31)</f>
      </c>
      <c r="T26" s="497"/>
      <c r="U26" s="497"/>
      <c r="V26" s="498"/>
      <c r="W26" s="484">
        <f>IF('スタッフ選手情報'!H31="","",CONCATENATE(" ",'スタッフ選手情報'!H31,"中"))</f>
      </c>
      <c r="X26" s="485"/>
      <c r="Y26" s="485"/>
      <c r="Z26" s="485"/>
      <c r="AA26" s="485"/>
      <c r="AB26" s="485"/>
      <c r="AC26" s="485"/>
      <c r="AD26" s="485"/>
      <c r="AE26" s="486"/>
      <c r="AF26" s="164"/>
    </row>
    <row r="27" spans="1:32" ht="13.5" customHeight="1">
      <c r="A27" s="164"/>
      <c r="B27" s="577"/>
      <c r="C27" s="494" t="str">
        <f>CONCATENATE("　",'スタッフ選手情報'!C14)</f>
        <v>　  </v>
      </c>
      <c r="D27" s="459"/>
      <c r="E27" s="459"/>
      <c r="F27" s="459"/>
      <c r="G27" s="459"/>
      <c r="H27" s="459"/>
      <c r="I27" s="459"/>
      <c r="J27" s="495"/>
      <c r="K27" s="550"/>
      <c r="L27" s="551"/>
      <c r="M27" s="551"/>
      <c r="N27" s="551"/>
      <c r="O27" s="552"/>
      <c r="P27" s="499"/>
      <c r="Q27" s="497"/>
      <c r="R27" s="498"/>
      <c r="S27" s="499"/>
      <c r="T27" s="497"/>
      <c r="U27" s="497"/>
      <c r="V27" s="498"/>
      <c r="W27" s="487"/>
      <c r="X27" s="488"/>
      <c r="Y27" s="488"/>
      <c r="Z27" s="488"/>
      <c r="AA27" s="488"/>
      <c r="AB27" s="488"/>
      <c r="AC27" s="488"/>
      <c r="AD27" s="488"/>
      <c r="AE27" s="489"/>
      <c r="AF27" s="164"/>
    </row>
    <row r="28" spans="1:32" ht="13.5" customHeight="1">
      <c r="A28" s="164"/>
      <c r="B28" s="560"/>
      <c r="C28" s="562" t="str">
        <f>CONCATENATE("　  ",'スタッフ選手情報'!D15)</f>
        <v>　      </v>
      </c>
      <c r="D28" s="563"/>
      <c r="E28" s="563"/>
      <c r="F28" s="563"/>
      <c r="G28" s="563"/>
      <c r="H28" s="563"/>
      <c r="I28" s="563"/>
      <c r="J28" s="564"/>
      <c r="K28" s="547">
        <f>CONCATENATE('スタッフ選手情報'!K32)</f>
      </c>
      <c r="L28" s="548"/>
      <c r="M28" s="548"/>
      <c r="N28" s="548"/>
      <c r="O28" s="549"/>
      <c r="P28" s="496">
        <f>CONCATENATE('スタッフ選手情報'!D32)</f>
      </c>
      <c r="Q28" s="497"/>
      <c r="R28" s="498"/>
      <c r="S28" s="500">
        <f>CONCATENATE('スタッフ選手情報'!F32)</f>
      </c>
      <c r="T28" s="497"/>
      <c r="U28" s="497"/>
      <c r="V28" s="498"/>
      <c r="W28" s="484">
        <f>IF('スタッフ選手情報'!H32="","",CONCATENATE(" ",'スタッフ選手情報'!H32,"中"))</f>
      </c>
      <c r="X28" s="485"/>
      <c r="Y28" s="485"/>
      <c r="Z28" s="485"/>
      <c r="AA28" s="485"/>
      <c r="AB28" s="485"/>
      <c r="AC28" s="485"/>
      <c r="AD28" s="485"/>
      <c r="AE28" s="486"/>
      <c r="AF28" s="164"/>
    </row>
    <row r="29" spans="1:32" ht="13.5" customHeight="1">
      <c r="A29" s="164"/>
      <c r="B29" s="577"/>
      <c r="C29" s="494" t="str">
        <f>CONCATENATE("　",'スタッフ選手情報'!C15)</f>
        <v>　  </v>
      </c>
      <c r="D29" s="459"/>
      <c r="E29" s="459"/>
      <c r="F29" s="459"/>
      <c r="G29" s="459"/>
      <c r="H29" s="459"/>
      <c r="I29" s="459"/>
      <c r="J29" s="495"/>
      <c r="K29" s="550"/>
      <c r="L29" s="551"/>
      <c r="M29" s="551"/>
      <c r="N29" s="551"/>
      <c r="O29" s="552"/>
      <c r="P29" s="499"/>
      <c r="Q29" s="497"/>
      <c r="R29" s="498"/>
      <c r="S29" s="499"/>
      <c r="T29" s="497"/>
      <c r="U29" s="497"/>
      <c r="V29" s="498"/>
      <c r="W29" s="487"/>
      <c r="X29" s="488"/>
      <c r="Y29" s="488"/>
      <c r="Z29" s="488"/>
      <c r="AA29" s="488"/>
      <c r="AB29" s="488"/>
      <c r="AC29" s="488"/>
      <c r="AD29" s="488"/>
      <c r="AE29" s="489"/>
      <c r="AF29" s="164"/>
    </row>
    <row r="30" spans="1:32" ht="13.5" customHeight="1">
      <c r="A30" s="164"/>
      <c r="B30" s="560"/>
      <c r="C30" s="562" t="str">
        <f>CONCATENATE("  　",'スタッフ選手情報'!D16)</f>
        <v>  　    </v>
      </c>
      <c r="D30" s="563"/>
      <c r="E30" s="563"/>
      <c r="F30" s="563"/>
      <c r="G30" s="563"/>
      <c r="H30" s="563"/>
      <c r="I30" s="563"/>
      <c r="J30" s="564"/>
      <c r="K30" s="547">
        <f>CONCATENATE('スタッフ選手情報'!K33)</f>
      </c>
      <c r="L30" s="548"/>
      <c r="M30" s="548"/>
      <c r="N30" s="548"/>
      <c r="O30" s="549"/>
      <c r="P30" s="496">
        <f>CONCATENATE('スタッフ選手情報'!D33)</f>
      </c>
      <c r="Q30" s="497"/>
      <c r="R30" s="498"/>
      <c r="S30" s="500">
        <f>CONCATENATE('スタッフ選手情報'!F33)</f>
      </c>
      <c r="T30" s="497"/>
      <c r="U30" s="497"/>
      <c r="V30" s="498"/>
      <c r="W30" s="484">
        <f>IF('スタッフ選手情報'!H33="","",CONCATENATE(" ",'スタッフ選手情報'!H33,"中"))</f>
      </c>
      <c r="X30" s="485"/>
      <c r="Y30" s="485"/>
      <c r="Z30" s="485"/>
      <c r="AA30" s="485"/>
      <c r="AB30" s="485"/>
      <c r="AC30" s="485"/>
      <c r="AD30" s="485"/>
      <c r="AE30" s="486"/>
      <c r="AF30" s="164"/>
    </row>
    <row r="31" spans="1:32" ht="13.5" customHeight="1">
      <c r="A31" s="164"/>
      <c r="B31" s="577"/>
      <c r="C31" s="494" t="str">
        <f>CONCATENATE("　",'スタッフ選手情報'!C16)</f>
        <v>　  </v>
      </c>
      <c r="D31" s="459"/>
      <c r="E31" s="459"/>
      <c r="F31" s="459"/>
      <c r="G31" s="459"/>
      <c r="H31" s="459"/>
      <c r="I31" s="459"/>
      <c r="J31" s="495"/>
      <c r="K31" s="550"/>
      <c r="L31" s="551"/>
      <c r="M31" s="551"/>
      <c r="N31" s="551"/>
      <c r="O31" s="552"/>
      <c r="P31" s="499"/>
      <c r="Q31" s="497"/>
      <c r="R31" s="498"/>
      <c r="S31" s="499"/>
      <c r="T31" s="497"/>
      <c r="U31" s="497"/>
      <c r="V31" s="498"/>
      <c r="W31" s="487"/>
      <c r="X31" s="488"/>
      <c r="Y31" s="488"/>
      <c r="Z31" s="488"/>
      <c r="AA31" s="488"/>
      <c r="AB31" s="488"/>
      <c r="AC31" s="488"/>
      <c r="AD31" s="488"/>
      <c r="AE31" s="489"/>
      <c r="AF31" s="164"/>
    </row>
    <row r="32" spans="1:32" ht="13.5" customHeight="1">
      <c r="A32" s="164"/>
      <c r="B32" s="560"/>
      <c r="C32" s="562" t="str">
        <f>CONCATENATE("  　",'スタッフ選手情報'!D17)</f>
        <v>  　    </v>
      </c>
      <c r="D32" s="563"/>
      <c r="E32" s="563"/>
      <c r="F32" s="563"/>
      <c r="G32" s="563"/>
      <c r="H32" s="563"/>
      <c r="I32" s="563"/>
      <c r="J32" s="564"/>
      <c r="K32" s="547">
        <f>CONCATENATE('スタッフ選手情報'!K34)</f>
      </c>
      <c r="L32" s="548"/>
      <c r="M32" s="548"/>
      <c r="N32" s="548"/>
      <c r="O32" s="549"/>
      <c r="P32" s="496">
        <f>CONCATENATE('スタッフ選手情報'!D34)</f>
      </c>
      <c r="Q32" s="497"/>
      <c r="R32" s="498"/>
      <c r="S32" s="500">
        <f>CONCATENATE('スタッフ選手情報'!F34)</f>
      </c>
      <c r="T32" s="497"/>
      <c r="U32" s="497"/>
      <c r="V32" s="498"/>
      <c r="W32" s="484">
        <f>IF('スタッフ選手情報'!H34="","",CONCATENATE(" ",'スタッフ選手情報'!H34,"中"))</f>
      </c>
      <c r="X32" s="485"/>
      <c r="Y32" s="485"/>
      <c r="Z32" s="485"/>
      <c r="AA32" s="485"/>
      <c r="AB32" s="485"/>
      <c r="AC32" s="485"/>
      <c r="AD32" s="485"/>
      <c r="AE32" s="486"/>
      <c r="AF32" s="164"/>
    </row>
    <row r="33" spans="1:32" ht="13.5" customHeight="1">
      <c r="A33" s="164"/>
      <c r="B33" s="577"/>
      <c r="C33" s="494" t="str">
        <f>CONCATENATE("　",'スタッフ選手情報'!C17)</f>
        <v>　  </v>
      </c>
      <c r="D33" s="459"/>
      <c r="E33" s="459"/>
      <c r="F33" s="459"/>
      <c r="G33" s="459"/>
      <c r="H33" s="459"/>
      <c r="I33" s="459"/>
      <c r="J33" s="495"/>
      <c r="K33" s="550"/>
      <c r="L33" s="551"/>
      <c r="M33" s="551"/>
      <c r="N33" s="551"/>
      <c r="O33" s="552"/>
      <c r="P33" s="499"/>
      <c r="Q33" s="497"/>
      <c r="R33" s="498"/>
      <c r="S33" s="499"/>
      <c r="T33" s="497"/>
      <c r="U33" s="497"/>
      <c r="V33" s="498"/>
      <c r="W33" s="487"/>
      <c r="X33" s="488"/>
      <c r="Y33" s="488"/>
      <c r="Z33" s="488"/>
      <c r="AA33" s="488"/>
      <c r="AB33" s="488"/>
      <c r="AC33" s="488"/>
      <c r="AD33" s="488"/>
      <c r="AE33" s="489"/>
      <c r="AF33" s="164"/>
    </row>
    <row r="34" spans="1:32" ht="13.5" customHeight="1">
      <c r="A34" s="164"/>
      <c r="B34" s="560"/>
      <c r="C34" s="562" t="str">
        <f>CONCATENATE("　  ",'スタッフ選手情報'!D18)</f>
        <v>　      </v>
      </c>
      <c r="D34" s="563"/>
      <c r="E34" s="563"/>
      <c r="F34" s="563"/>
      <c r="G34" s="563"/>
      <c r="H34" s="563"/>
      <c r="I34" s="563"/>
      <c r="J34" s="564"/>
      <c r="K34" s="547">
        <f>CONCATENATE('スタッフ選手情報'!K35)</f>
      </c>
      <c r="L34" s="548"/>
      <c r="M34" s="548"/>
      <c r="N34" s="548"/>
      <c r="O34" s="549"/>
      <c r="P34" s="496">
        <f>CONCATENATE('スタッフ選手情報'!D35)</f>
      </c>
      <c r="Q34" s="497"/>
      <c r="R34" s="498"/>
      <c r="S34" s="500">
        <f>CONCATENATE('スタッフ選手情報'!F35)</f>
      </c>
      <c r="T34" s="497"/>
      <c r="U34" s="497"/>
      <c r="V34" s="498"/>
      <c r="W34" s="484">
        <f>IF('スタッフ選手情報'!H35="","",CONCATENATE(" ",'スタッフ選手情報'!H35,"中"))</f>
      </c>
      <c r="X34" s="485"/>
      <c r="Y34" s="485"/>
      <c r="Z34" s="485"/>
      <c r="AA34" s="485"/>
      <c r="AB34" s="485"/>
      <c r="AC34" s="485"/>
      <c r="AD34" s="485"/>
      <c r="AE34" s="486"/>
      <c r="AF34" s="164"/>
    </row>
    <row r="35" spans="1:32" ht="13.5" customHeight="1">
      <c r="A35" s="164"/>
      <c r="B35" s="577"/>
      <c r="C35" s="494" t="str">
        <f>CONCATENATE("　",'スタッフ選手情報'!C18)</f>
        <v>　  </v>
      </c>
      <c r="D35" s="459"/>
      <c r="E35" s="459"/>
      <c r="F35" s="459"/>
      <c r="G35" s="459"/>
      <c r="H35" s="459"/>
      <c r="I35" s="459"/>
      <c r="J35" s="495"/>
      <c r="K35" s="550"/>
      <c r="L35" s="551"/>
      <c r="M35" s="551"/>
      <c r="N35" s="551"/>
      <c r="O35" s="552"/>
      <c r="P35" s="499"/>
      <c r="Q35" s="497"/>
      <c r="R35" s="498"/>
      <c r="S35" s="499"/>
      <c r="T35" s="497"/>
      <c r="U35" s="497"/>
      <c r="V35" s="498"/>
      <c r="W35" s="487"/>
      <c r="X35" s="488"/>
      <c r="Y35" s="488"/>
      <c r="Z35" s="488"/>
      <c r="AA35" s="488"/>
      <c r="AB35" s="488"/>
      <c r="AC35" s="488"/>
      <c r="AD35" s="488"/>
      <c r="AE35" s="489"/>
      <c r="AF35" s="164"/>
    </row>
    <row r="36" spans="1:32" ht="13.5" customHeight="1">
      <c r="A36" s="164"/>
      <c r="B36" s="560"/>
      <c r="C36" s="562" t="str">
        <f>CONCATENATE("  　",'スタッフ選手情報'!D19)</f>
        <v>  　    </v>
      </c>
      <c r="D36" s="563"/>
      <c r="E36" s="563"/>
      <c r="F36" s="563"/>
      <c r="G36" s="563"/>
      <c r="H36" s="563"/>
      <c r="I36" s="563"/>
      <c r="J36" s="564"/>
      <c r="K36" s="547">
        <f>CONCATENATE('スタッフ選手情報'!K36)</f>
      </c>
      <c r="L36" s="548"/>
      <c r="M36" s="548"/>
      <c r="N36" s="548"/>
      <c r="O36" s="549"/>
      <c r="P36" s="496">
        <f>CONCATENATE('スタッフ選手情報'!D36)</f>
      </c>
      <c r="Q36" s="497"/>
      <c r="R36" s="498"/>
      <c r="S36" s="500">
        <f>CONCATENATE('スタッフ選手情報'!F36)</f>
      </c>
      <c r="T36" s="497"/>
      <c r="U36" s="497"/>
      <c r="V36" s="498"/>
      <c r="W36" s="484">
        <f>IF('スタッフ選手情報'!H36="","",CONCATENATE(" ",'スタッフ選手情報'!H36,"中"))</f>
      </c>
      <c r="X36" s="485"/>
      <c r="Y36" s="485"/>
      <c r="Z36" s="485"/>
      <c r="AA36" s="485"/>
      <c r="AB36" s="485"/>
      <c r="AC36" s="485"/>
      <c r="AD36" s="485"/>
      <c r="AE36" s="486"/>
      <c r="AF36" s="164"/>
    </row>
    <row r="37" spans="1:32" ht="13.5" customHeight="1">
      <c r="A37" s="164"/>
      <c r="B37" s="577"/>
      <c r="C37" s="494" t="str">
        <f>CONCATENATE("　",'スタッフ選手情報'!C19)</f>
        <v>　  </v>
      </c>
      <c r="D37" s="459"/>
      <c r="E37" s="459"/>
      <c r="F37" s="459"/>
      <c r="G37" s="459"/>
      <c r="H37" s="459"/>
      <c r="I37" s="459"/>
      <c r="J37" s="495"/>
      <c r="K37" s="550"/>
      <c r="L37" s="551"/>
      <c r="M37" s="551"/>
      <c r="N37" s="551"/>
      <c r="O37" s="552"/>
      <c r="P37" s="499"/>
      <c r="Q37" s="497"/>
      <c r="R37" s="498"/>
      <c r="S37" s="499"/>
      <c r="T37" s="497"/>
      <c r="U37" s="497"/>
      <c r="V37" s="498"/>
      <c r="W37" s="487"/>
      <c r="X37" s="488"/>
      <c r="Y37" s="488"/>
      <c r="Z37" s="488"/>
      <c r="AA37" s="488"/>
      <c r="AB37" s="488"/>
      <c r="AC37" s="488"/>
      <c r="AD37" s="488"/>
      <c r="AE37" s="489"/>
      <c r="AF37" s="164"/>
    </row>
    <row r="38" spans="1:32" ht="13.5" customHeight="1">
      <c r="A38" s="164"/>
      <c r="B38" s="560"/>
      <c r="C38" s="562" t="str">
        <f>CONCATENATE("  　",'スタッフ選手情報'!D20)</f>
        <v>  　    </v>
      </c>
      <c r="D38" s="563"/>
      <c r="E38" s="563"/>
      <c r="F38" s="563"/>
      <c r="G38" s="563"/>
      <c r="H38" s="563"/>
      <c r="I38" s="563"/>
      <c r="J38" s="564"/>
      <c r="K38" s="547">
        <f>CONCATENATE('スタッフ選手情報'!K37)</f>
      </c>
      <c r="L38" s="548"/>
      <c r="M38" s="548"/>
      <c r="N38" s="548"/>
      <c r="O38" s="549"/>
      <c r="P38" s="496">
        <f>CONCATENATE('スタッフ選手情報'!D37)</f>
      </c>
      <c r="Q38" s="497"/>
      <c r="R38" s="498"/>
      <c r="S38" s="500">
        <f>CONCATENATE('スタッフ選手情報'!F37)</f>
      </c>
      <c r="T38" s="497"/>
      <c r="U38" s="497"/>
      <c r="V38" s="498"/>
      <c r="W38" s="484">
        <f>IF('スタッフ選手情報'!H37="","",CONCATENATE(" ",'スタッフ選手情報'!H37,"中"))</f>
      </c>
      <c r="X38" s="485"/>
      <c r="Y38" s="485"/>
      <c r="Z38" s="485"/>
      <c r="AA38" s="485"/>
      <c r="AB38" s="485"/>
      <c r="AC38" s="485"/>
      <c r="AD38" s="485"/>
      <c r="AE38" s="486"/>
      <c r="AF38" s="164"/>
    </row>
    <row r="39" spans="1:32" ht="13.5" customHeight="1">
      <c r="A39" s="164"/>
      <c r="B39" s="577"/>
      <c r="C39" s="494" t="str">
        <f>CONCATENATE("　",'スタッフ選手情報'!C20)</f>
        <v>　  </v>
      </c>
      <c r="D39" s="459"/>
      <c r="E39" s="459"/>
      <c r="F39" s="459"/>
      <c r="G39" s="459"/>
      <c r="H39" s="459"/>
      <c r="I39" s="459"/>
      <c r="J39" s="495"/>
      <c r="K39" s="550"/>
      <c r="L39" s="551"/>
      <c r="M39" s="551"/>
      <c r="N39" s="551"/>
      <c r="O39" s="552"/>
      <c r="P39" s="499"/>
      <c r="Q39" s="497"/>
      <c r="R39" s="498"/>
      <c r="S39" s="499"/>
      <c r="T39" s="497"/>
      <c r="U39" s="497"/>
      <c r="V39" s="498"/>
      <c r="W39" s="487"/>
      <c r="X39" s="488"/>
      <c r="Y39" s="488"/>
      <c r="Z39" s="488"/>
      <c r="AA39" s="488"/>
      <c r="AB39" s="488"/>
      <c r="AC39" s="488"/>
      <c r="AD39" s="488"/>
      <c r="AE39" s="489"/>
      <c r="AF39" s="164"/>
    </row>
    <row r="40" spans="1:32" ht="13.5" customHeight="1">
      <c r="A40" s="164"/>
      <c r="B40" s="560"/>
      <c r="C40" s="562" t="str">
        <f>CONCATENATE("　  ",'スタッフ選手情報'!D21)</f>
        <v>　      </v>
      </c>
      <c r="D40" s="563"/>
      <c r="E40" s="563"/>
      <c r="F40" s="563"/>
      <c r="G40" s="563"/>
      <c r="H40" s="563"/>
      <c r="I40" s="563"/>
      <c r="J40" s="564"/>
      <c r="K40" s="547">
        <f>CONCATENATE('スタッフ選手情報'!K38)</f>
      </c>
      <c r="L40" s="548"/>
      <c r="M40" s="548"/>
      <c r="N40" s="548"/>
      <c r="O40" s="549"/>
      <c r="P40" s="496">
        <f>CONCATENATE('スタッフ選手情報'!D38)</f>
      </c>
      <c r="Q40" s="497"/>
      <c r="R40" s="498"/>
      <c r="S40" s="500">
        <f>CONCATENATE('スタッフ選手情報'!F38)</f>
      </c>
      <c r="T40" s="497"/>
      <c r="U40" s="497"/>
      <c r="V40" s="498"/>
      <c r="W40" s="484">
        <f>IF('スタッフ選手情報'!H38="","",CONCATENATE(" ",'スタッフ選手情報'!H38,"中"))</f>
      </c>
      <c r="X40" s="485"/>
      <c r="Y40" s="485"/>
      <c r="Z40" s="485"/>
      <c r="AA40" s="485"/>
      <c r="AB40" s="485"/>
      <c r="AC40" s="485"/>
      <c r="AD40" s="485"/>
      <c r="AE40" s="486"/>
      <c r="AF40" s="164"/>
    </row>
    <row r="41" spans="1:32" ht="13.5" customHeight="1">
      <c r="A41" s="164"/>
      <c r="B41" s="577"/>
      <c r="C41" s="494" t="str">
        <f>CONCATENATE("　",'スタッフ選手情報'!C21)</f>
        <v>　  </v>
      </c>
      <c r="D41" s="459"/>
      <c r="E41" s="459"/>
      <c r="F41" s="459"/>
      <c r="G41" s="459"/>
      <c r="H41" s="459"/>
      <c r="I41" s="459"/>
      <c r="J41" s="495"/>
      <c r="K41" s="550"/>
      <c r="L41" s="551"/>
      <c r="M41" s="551"/>
      <c r="N41" s="551"/>
      <c r="O41" s="552"/>
      <c r="P41" s="499"/>
      <c r="Q41" s="497"/>
      <c r="R41" s="498"/>
      <c r="S41" s="499"/>
      <c r="T41" s="497"/>
      <c r="U41" s="497"/>
      <c r="V41" s="498"/>
      <c r="W41" s="487"/>
      <c r="X41" s="488"/>
      <c r="Y41" s="488"/>
      <c r="Z41" s="488"/>
      <c r="AA41" s="488"/>
      <c r="AB41" s="488"/>
      <c r="AC41" s="488"/>
      <c r="AD41" s="488"/>
      <c r="AE41" s="489"/>
      <c r="AF41" s="164"/>
    </row>
    <row r="42" spans="1:32" ht="13.5" customHeight="1">
      <c r="A42" s="164"/>
      <c r="B42" s="560"/>
      <c r="C42" s="562" t="str">
        <f>CONCATENATE("  　",'スタッフ選手情報'!D22)</f>
        <v>  　    </v>
      </c>
      <c r="D42" s="563"/>
      <c r="E42" s="563"/>
      <c r="F42" s="563"/>
      <c r="G42" s="563"/>
      <c r="H42" s="563"/>
      <c r="I42" s="563"/>
      <c r="J42" s="564"/>
      <c r="K42" s="547">
        <f>CONCATENATE('スタッフ選手情報'!K39)</f>
      </c>
      <c r="L42" s="548"/>
      <c r="M42" s="548"/>
      <c r="N42" s="548"/>
      <c r="O42" s="549"/>
      <c r="P42" s="496">
        <f>CONCATENATE('スタッフ選手情報'!D39)</f>
      </c>
      <c r="Q42" s="497"/>
      <c r="R42" s="498"/>
      <c r="S42" s="500">
        <f>CONCATENATE('スタッフ選手情報'!F39)</f>
      </c>
      <c r="T42" s="497"/>
      <c r="U42" s="497"/>
      <c r="V42" s="498"/>
      <c r="W42" s="484">
        <f>IF('スタッフ選手情報'!H39="","",CONCATENATE(" ",'スタッフ選手情報'!H39,"中"))</f>
      </c>
      <c r="X42" s="485"/>
      <c r="Y42" s="485"/>
      <c r="Z42" s="485"/>
      <c r="AA42" s="485"/>
      <c r="AB42" s="485"/>
      <c r="AC42" s="485"/>
      <c r="AD42" s="485"/>
      <c r="AE42" s="486"/>
      <c r="AF42" s="164"/>
    </row>
    <row r="43" spans="1:32" ht="13.5" customHeight="1">
      <c r="A43" s="164"/>
      <c r="B43" s="561"/>
      <c r="C43" s="494" t="str">
        <f>CONCATENATE("　",'スタッフ選手情報'!C22)</f>
        <v>　  </v>
      </c>
      <c r="D43" s="459"/>
      <c r="E43" s="459"/>
      <c r="F43" s="459"/>
      <c r="G43" s="459"/>
      <c r="H43" s="459"/>
      <c r="I43" s="459"/>
      <c r="J43" s="495"/>
      <c r="K43" s="550"/>
      <c r="L43" s="551"/>
      <c r="M43" s="551"/>
      <c r="N43" s="551"/>
      <c r="O43" s="552"/>
      <c r="P43" s="499"/>
      <c r="Q43" s="497"/>
      <c r="R43" s="498"/>
      <c r="S43" s="499"/>
      <c r="T43" s="497"/>
      <c r="U43" s="497"/>
      <c r="V43" s="498"/>
      <c r="W43" s="487"/>
      <c r="X43" s="488"/>
      <c r="Y43" s="488"/>
      <c r="Z43" s="488"/>
      <c r="AA43" s="488"/>
      <c r="AB43" s="488"/>
      <c r="AC43" s="488"/>
      <c r="AD43" s="488"/>
      <c r="AE43" s="489"/>
      <c r="AF43" s="164"/>
    </row>
    <row r="44" spans="1:32" ht="13.5" customHeight="1">
      <c r="A44" s="164"/>
      <c r="B44" s="560"/>
      <c r="C44" s="562" t="str">
        <f>CONCATENATE("  　",'スタッフ選手情報'!D23)</f>
        <v>  　    </v>
      </c>
      <c r="D44" s="563"/>
      <c r="E44" s="563"/>
      <c r="F44" s="563"/>
      <c r="G44" s="563"/>
      <c r="H44" s="563"/>
      <c r="I44" s="563"/>
      <c r="J44" s="564"/>
      <c r="K44" s="547">
        <f>CONCATENATE('スタッフ選手情報'!K40)</f>
      </c>
      <c r="L44" s="548"/>
      <c r="M44" s="548"/>
      <c r="N44" s="548"/>
      <c r="O44" s="549"/>
      <c r="P44" s="496">
        <f>CONCATENATE('スタッフ選手情報'!D40)</f>
      </c>
      <c r="Q44" s="497"/>
      <c r="R44" s="498"/>
      <c r="S44" s="500">
        <f>CONCATENATE('スタッフ選手情報'!F40)</f>
      </c>
      <c r="T44" s="497"/>
      <c r="U44" s="497"/>
      <c r="V44" s="498"/>
      <c r="W44" s="484">
        <f>IF('スタッフ選手情報'!H40="","",CONCATENATE(" ",'スタッフ選手情報'!H40,"中"))</f>
      </c>
      <c r="X44" s="485"/>
      <c r="Y44" s="485"/>
      <c r="Z44" s="485"/>
      <c r="AA44" s="485"/>
      <c r="AB44" s="485"/>
      <c r="AC44" s="485"/>
      <c r="AD44" s="485"/>
      <c r="AE44" s="486"/>
      <c r="AF44" s="164"/>
    </row>
    <row r="45" spans="1:32" ht="13.5" customHeight="1">
      <c r="A45" s="164"/>
      <c r="B45" s="561"/>
      <c r="C45" s="494" t="str">
        <f>CONCATENATE("　",'スタッフ選手情報'!C23)</f>
        <v>　  </v>
      </c>
      <c r="D45" s="459"/>
      <c r="E45" s="459"/>
      <c r="F45" s="459"/>
      <c r="G45" s="459"/>
      <c r="H45" s="459"/>
      <c r="I45" s="459"/>
      <c r="J45" s="495"/>
      <c r="K45" s="550"/>
      <c r="L45" s="551"/>
      <c r="M45" s="551"/>
      <c r="N45" s="551"/>
      <c r="O45" s="552"/>
      <c r="P45" s="499"/>
      <c r="Q45" s="497"/>
      <c r="R45" s="498"/>
      <c r="S45" s="499"/>
      <c r="T45" s="497"/>
      <c r="U45" s="497"/>
      <c r="V45" s="498"/>
      <c r="W45" s="487"/>
      <c r="X45" s="488"/>
      <c r="Y45" s="488"/>
      <c r="Z45" s="488"/>
      <c r="AA45" s="488"/>
      <c r="AB45" s="488"/>
      <c r="AC45" s="488"/>
      <c r="AD45" s="488"/>
      <c r="AE45" s="489"/>
      <c r="AF45" s="164"/>
    </row>
    <row r="46" spans="1:32" ht="13.5" customHeight="1">
      <c r="A46" s="164"/>
      <c r="B46" s="560"/>
      <c r="C46" s="562" t="str">
        <f>CONCATENATE("  　",'スタッフ選手情報'!D24)</f>
        <v>  　    </v>
      </c>
      <c r="D46" s="563"/>
      <c r="E46" s="563"/>
      <c r="F46" s="563"/>
      <c r="G46" s="563"/>
      <c r="H46" s="563"/>
      <c r="I46" s="563"/>
      <c r="J46" s="564"/>
      <c r="K46" s="547">
        <f>CONCATENATE('スタッフ選手情報'!K41)</f>
      </c>
      <c r="L46" s="548"/>
      <c r="M46" s="548"/>
      <c r="N46" s="548"/>
      <c r="O46" s="549"/>
      <c r="P46" s="496">
        <f>CONCATENATE('スタッフ選手情報'!D41)</f>
      </c>
      <c r="Q46" s="497"/>
      <c r="R46" s="498"/>
      <c r="S46" s="500">
        <f>CONCATENATE('スタッフ選手情報'!F41)</f>
      </c>
      <c r="T46" s="497"/>
      <c r="U46" s="497"/>
      <c r="V46" s="498"/>
      <c r="W46" s="484">
        <f>IF('スタッフ選手情報'!H41="","",CONCATENATE(" ",'スタッフ選手情報'!H41,"中"))</f>
      </c>
      <c r="X46" s="485"/>
      <c r="Y46" s="485"/>
      <c r="Z46" s="485"/>
      <c r="AA46" s="485"/>
      <c r="AB46" s="485"/>
      <c r="AC46" s="485"/>
      <c r="AD46" s="485"/>
      <c r="AE46" s="486"/>
      <c r="AF46" s="164"/>
    </row>
    <row r="47" spans="1:32" ht="13.5" customHeight="1">
      <c r="A47" s="164"/>
      <c r="B47" s="561"/>
      <c r="C47" s="494" t="str">
        <f>CONCATENATE("　",'スタッフ選手情報'!C24)</f>
        <v>　  </v>
      </c>
      <c r="D47" s="459"/>
      <c r="E47" s="459"/>
      <c r="F47" s="459"/>
      <c r="G47" s="459"/>
      <c r="H47" s="459"/>
      <c r="I47" s="459"/>
      <c r="J47" s="495"/>
      <c r="K47" s="550"/>
      <c r="L47" s="551"/>
      <c r="M47" s="551"/>
      <c r="N47" s="551"/>
      <c r="O47" s="552"/>
      <c r="P47" s="499"/>
      <c r="Q47" s="497"/>
      <c r="R47" s="498"/>
      <c r="S47" s="499"/>
      <c r="T47" s="497"/>
      <c r="U47" s="497"/>
      <c r="V47" s="498"/>
      <c r="W47" s="487"/>
      <c r="X47" s="488"/>
      <c r="Y47" s="488"/>
      <c r="Z47" s="488"/>
      <c r="AA47" s="488"/>
      <c r="AB47" s="488"/>
      <c r="AC47" s="488"/>
      <c r="AD47" s="488"/>
      <c r="AE47" s="489"/>
      <c r="AF47" s="164"/>
    </row>
    <row r="48" spans="1:32" ht="13.5" customHeight="1">
      <c r="A48" s="164"/>
      <c r="B48" s="560"/>
      <c r="C48" s="562" t="str">
        <f>CONCATENATE("　  ",'スタッフ選手情報'!D25)</f>
        <v>　      </v>
      </c>
      <c r="D48" s="563"/>
      <c r="E48" s="563"/>
      <c r="F48" s="563"/>
      <c r="G48" s="563"/>
      <c r="H48" s="563"/>
      <c r="I48" s="563"/>
      <c r="J48" s="564"/>
      <c r="K48" s="547">
        <f>CONCATENATE('スタッフ選手情報'!K42)</f>
      </c>
      <c r="L48" s="548"/>
      <c r="M48" s="548"/>
      <c r="N48" s="548"/>
      <c r="O48" s="549"/>
      <c r="P48" s="496">
        <f>CONCATENATE('スタッフ選手情報'!D42)</f>
      </c>
      <c r="Q48" s="497"/>
      <c r="R48" s="498"/>
      <c r="S48" s="570">
        <f>CONCATENATE('スタッフ選手情報'!F42)</f>
      </c>
      <c r="T48" s="571"/>
      <c r="U48" s="571"/>
      <c r="V48" s="572"/>
      <c r="W48" s="484">
        <f>IF('スタッフ選手情報'!H42="","",CONCATENATE(" ",'スタッフ選手情報'!H42,"中"))</f>
      </c>
      <c r="X48" s="485"/>
      <c r="Y48" s="485"/>
      <c r="Z48" s="485"/>
      <c r="AA48" s="485"/>
      <c r="AB48" s="485"/>
      <c r="AC48" s="485"/>
      <c r="AD48" s="485"/>
      <c r="AE48" s="486"/>
      <c r="AF48" s="164"/>
    </row>
    <row r="49" spans="1:32" ht="13.5" customHeight="1" thickBot="1">
      <c r="A49" s="164"/>
      <c r="B49" s="576"/>
      <c r="C49" s="494" t="str">
        <f>CONCATENATE("　",'スタッフ選手情報'!C25)</f>
        <v>　  </v>
      </c>
      <c r="D49" s="459"/>
      <c r="E49" s="459"/>
      <c r="F49" s="459"/>
      <c r="G49" s="459"/>
      <c r="H49" s="459"/>
      <c r="I49" s="459"/>
      <c r="J49" s="495"/>
      <c r="K49" s="550"/>
      <c r="L49" s="551"/>
      <c r="M49" s="551"/>
      <c r="N49" s="551"/>
      <c r="O49" s="552"/>
      <c r="P49" s="567"/>
      <c r="Q49" s="568"/>
      <c r="R49" s="569"/>
      <c r="S49" s="573"/>
      <c r="T49" s="574"/>
      <c r="U49" s="574"/>
      <c r="V49" s="575"/>
      <c r="W49" s="487"/>
      <c r="X49" s="488"/>
      <c r="Y49" s="488"/>
      <c r="Z49" s="488"/>
      <c r="AA49" s="488"/>
      <c r="AB49" s="488"/>
      <c r="AC49" s="488"/>
      <c r="AD49" s="488"/>
      <c r="AE49" s="489"/>
      <c r="AF49" s="164"/>
    </row>
    <row r="50" spans="1:32" ht="13.5">
      <c r="A50" s="164"/>
      <c r="B50" s="565" t="s">
        <v>113</v>
      </c>
      <c r="C50" s="565"/>
      <c r="D50" s="565"/>
      <c r="E50" s="565"/>
      <c r="F50" s="565"/>
      <c r="G50" s="565"/>
      <c r="H50" s="565"/>
      <c r="I50" s="565"/>
      <c r="J50" s="565"/>
      <c r="K50" s="565"/>
      <c r="L50" s="565"/>
      <c r="M50" s="565"/>
      <c r="N50" s="565"/>
      <c r="O50" s="565"/>
      <c r="P50" s="566"/>
      <c r="Q50" s="566"/>
      <c r="R50" s="566"/>
      <c r="S50" s="565"/>
      <c r="T50" s="565"/>
      <c r="U50" s="565"/>
      <c r="V50" s="565"/>
      <c r="W50" s="565"/>
      <c r="X50" s="565"/>
      <c r="Y50" s="565"/>
      <c r="Z50" s="565"/>
      <c r="AA50" s="565"/>
      <c r="AB50" s="565"/>
      <c r="AC50" s="565"/>
      <c r="AD50" s="565"/>
      <c r="AE50" s="565"/>
      <c r="AF50" s="164"/>
    </row>
    <row r="51" spans="1:32" ht="18.75">
      <c r="A51" s="164"/>
      <c r="B51" s="33"/>
      <c r="C51" s="34" t="s">
        <v>127</v>
      </c>
      <c r="D51" s="525">
        <f>IF('チーム基本情報'!C3="選択する","",CONCATENATE('チーム基本情報'!C3))</f>
      </c>
      <c r="E51" s="525"/>
      <c r="F51" s="34" t="s">
        <v>80</v>
      </c>
      <c r="G51" s="525">
        <f>IF('チーム基本情報'!G3="選択する","",CONCATENATE('チーム基本情報'!G3))</f>
      </c>
      <c r="H51" s="525"/>
      <c r="I51" s="34" t="s">
        <v>92</v>
      </c>
      <c r="J51" s="525">
        <f>IF('チーム基本情報'!K3="選択する","",CONCATENATE('チーム基本情報'!K3))</f>
      </c>
      <c r="K51" s="525"/>
      <c r="L51" s="34" t="s">
        <v>93</v>
      </c>
      <c r="M51" s="9"/>
      <c r="N51" s="9"/>
      <c r="O51" s="9"/>
      <c r="P51" s="9"/>
      <c r="Q51" s="9"/>
      <c r="R51" s="9"/>
      <c r="S51" s="9"/>
      <c r="T51" s="9"/>
      <c r="U51" s="9"/>
      <c r="V51" s="9"/>
      <c r="W51" s="10"/>
      <c r="X51" s="10"/>
      <c r="Y51" s="10"/>
      <c r="Z51" s="10"/>
      <c r="AA51" s="10"/>
      <c r="AB51" s="10"/>
      <c r="AC51" s="10"/>
      <c r="AD51" s="35"/>
      <c r="AE51" s="35"/>
      <c r="AF51" s="164"/>
    </row>
    <row r="52" spans="1:32" ht="18.75">
      <c r="A52" s="164"/>
      <c r="B52" s="27"/>
      <c r="C52" s="34"/>
      <c r="D52" s="34"/>
      <c r="E52" s="27"/>
      <c r="F52" s="34"/>
      <c r="G52" s="34"/>
      <c r="H52" s="525" t="str">
        <f>IF('チーム基本情報'!C6="","                                高等学校長",CONCATENATE('チーム基本情報'!C6,"高等学校長　"))</f>
        <v>                                高等学校長</v>
      </c>
      <c r="I52" s="525"/>
      <c r="J52" s="525"/>
      <c r="K52" s="525"/>
      <c r="L52" s="525"/>
      <c r="M52" s="525"/>
      <c r="N52" s="525"/>
      <c r="O52" s="525"/>
      <c r="P52" s="525"/>
      <c r="Q52" s="525"/>
      <c r="R52" s="525"/>
      <c r="S52" s="525"/>
      <c r="T52" s="525"/>
      <c r="U52" s="34" t="str">
        <f>IF('チーム基本情報'!C39=""," 　　　　　　                 印",CONCATENATE('チーム基本情報'!C39,"      ","印"))</f>
        <v> 　　　　　　                 印</v>
      </c>
      <c r="V52" s="10"/>
      <c r="W52" s="10"/>
      <c r="X52" s="10"/>
      <c r="Y52" s="10"/>
      <c r="Z52" s="10"/>
      <c r="AA52" s="36"/>
      <c r="AB52" s="10"/>
      <c r="AC52" s="10"/>
      <c r="AD52" s="35"/>
      <c r="AE52" s="35"/>
      <c r="AF52" s="164"/>
    </row>
    <row r="53" spans="1:32" ht="17.25" customHeight="1" thickBot="1">
      <c r="A53" s="164"/>
      <c r="B53" s="27"/>
      <c r="C53" s="37"/>
      <c r="D53" s="38"/>
      <c r="E53" s="37"/>
      <c r="F53" s="37"/>
      <c r="G53" s="37"/>
      <c r="H53" s="37"/>
      <c r="I53" s="39"/>
      <c r="J53" s="27"/>
      <c r="K53" s="27"/>
      <c r="L53" s="27"/>
      <c r="M53" s="27"/>
      <c r="N53" s="27"/>
      <c r="O53" s="27"/>
      <c r="P53" s="38"/>
      <c r="Q53" s="38"/>
      <c r="R53" s="38"/>
      <c r="S53" s="38"/>
      <c r="T53" s="38"/>
      <c r="U53" s="38"/>
      <c r="V53" s="38"/>
      <c r="W53" s="34"/>
      <c r="X53" s="34"/>
      <c r="Y53" s="34"/>
      <c r="Z53" s="34"/>
      <c r="AA53" s="34"/>
      <c r="AB53" s="34"/>
      <c r="AC53" s="6"/>
      <c r="AD53" s="6"/>
      <c r="AE53" s="6"/>
      <c r="AF53" s="164"/>
    </row>
    <row r="54" spans="1:32" ht="19.5" customHeight="1">
      <c r="A54" s="164"/>
      <c r="B54" s="520" t="s">
        <v>129</v>
      </c>
      <c r="C54" s="521"/>
      <c r="D54" s="522"/>
      <c r="E54" s="523">
        <f>IF('チーム基本情報'!C32="選択する","",CONCATENATE('チーム基本情報'!C32))</f>
      </c>
      <c r="F54" s="524"/>
      <c r="G54" s="150" t="s">
        <v>92</v>
      </c>
      <c r="H54" s="521">
        <f>IF('チーム基本情報'!H32="選択する","",CONCATENATE('チーム基本情報'!H32))</f>
      </c>
      <c r="I54" s="521"/>
      <c r="J54" s="150" t="s">
        <v>93</v>
      </c>
      <c r="K54" s="522">
        <f>IF('チーム基本情報'!C33="選択する","",CONCATENATE('チーム基本情報'!C33))</f>
      </c>
      <c r="L54" s="523"/>
      <c r="M54" s="151" t="s">
        <v>97</v>
      </c>
      <c r="N54" s="521">
        <f>IF('チーム基本情報'!H33="選択する","",CONCATENATE('チーム基本情報'!H33))</f>
      </c>
      <c r="O54" s="521"/>
      <c r="P54" s="556" t="s">
        <v>130</v>
      </c>
      <c r="Q54" s="556"/>
      <c r="R54" s="149"/>
      <c r="S54" s="149"/>
      <c r="T54" s="151"/>
      <c r="U54" s="151"/>
      <c r="V54" s="557" t="s">
        <v>84</v>
      </c>
      <c r="W54" s="558"/>
      <c r="X54" s="558"/>
      <c r="Y54" s="558"/>
      <c r="Z54" s="558"/>
      <c r="AA54" s="559"/>
      <c r="AB54" s="523">
        <f>IF('チーム基本情報'!C36="選択する","",CONCATENATE('チーム基本情報'!C36))</f>
      </c>
      <c r="AC54" s="521"/>
      <c r="AD54" s="521"/>
      <c r="AE54" s="555"/>
      <c r="AF54" s="164"/>
    </row>
    <row r="55" spans="1:32" ht="19.5" customHeight="1" thickBot="1">
      <c r="A55" s="164"/>
      <c r="B55" s="528" t="s">
        <v>101</v>
      </c>
      <c r="C55" s="529"/>
      <c r="D55" s="529"/>
      <c r="E55" s="530">
        <f>IF('チーム基本情報'!C35="選択する","",CONCATENATE('チーム基本情報'!C35))</f>
      </c>
      <c r="F55" s="531"/>
      <c r="G55" s="531"/>
      <c r="H55" s="531"/>
      <c r="I55" s="531"/>
      <c r="J55" s="532"/>
      <c r="K55" s="533" t="s">
        <v>96</v>
      </c>
      <c r="L55" s="534"/>
      <c r="M55" s="534"/>
      <c r="N55" s="534"/>
      <c r="O55" s="535"/>
      <c r="P55" s="530">
        <f>IF('チーム基本情報'!C34="選択する","",CONCATENATE('チーム基本情報'!C34))</f>
      </c>
      <c r="Q55" s="531"/>
      <c r="R55" s="531"/>
      <c r="S55" s="531"/>
      <c r="T55" s="531"/>
      <c r="U55" s="531"/>
      <c r="V55" s="674" t="s">
        <v>293</v>
      </c>
      <c r="W55" s="568"/>
      <c r="X55" s="568"/>
      <c r="Y55" s="568"/>
      <c r="Z55" s="568"/>
      <c r="AA55" s="569"/>
      <c r="AB55" s="671" t="str">
        <f>IF('チーム基本情報'!O36="選択する","           ～",CONCATENATE('チーム基本情報'!O36))</f>
        <v>           ～</v>
      </c>
      <c r="AC55" s="672"/>
      <c r="AD55" s="672"/>
      <c r="AE55" s="673"/>
      <c r="AF55" s="164"/>
    </row>
    <row r="56" spans="1:32" ht="18" customHeight="1">
      <c r="A56" s="164"/>
      <c r="B56" s="536" t="s">
        <v>86</v>
      </c>
      <c r="C56" s="539" t="s">
        <v>406</v>
      </c>
      <c r="D56" s="539"/>
      <c r="E56" s="539"/>
      <c r="F56" s="539"/>
      <c r="G56" s="539"/>
      <c r="H56" s="539"/>
      <c r="I56" s="539"/>
      <c r="J56" s="539"/>
      <c r="K56" s="539"/>
      <c r="L56" s="539"/>
      <c r="M56" s="539"/>
      <c r="N56" s="539"/>
      <c r="O56" s="539"/>
      <c r="P56" s="539"/>
      <c r="Q56" s="539"/>
      <c r="R56" s="539"/>
      <c r="S56" s="539"/>
      <c r="T56" s="539"/>
      <c r="U56" s="539"/>
      <c r="V56" s="539"/>
      <c r="W56" s="539"/>
      <c r="X56" s="539"/>
      <c r="Y56" s="539"/>
      <c r="Z56" s="539"/>
      <c r="AA56" s="539"/>
      <c r="AB56" s="539"/>
      <c r="AC56" s="539"/>
      <c r="AD56" s="539"/>
      <c r="AE56" s="540"/>
      <c r="AF56" s="164"/>
    </row>
    <row r="57" spans="1:32" ht="15" customHeight="1">
      <c r="A57" s="164"/>
      <c r="B57" s="537"/>
      <c r="C57" s="541" t="s">
        <v>405</v>
      </c>
      <c r="D57" s="541"/>
      <c r="E57" s="541"/>
      <c r="F57" s="541"/>
      <c r="G57" s="541"/>
      <c r="H57" s="541"/>
      <c r="I57" s="541"/>
      <c r="J57" s="541"/>
      <c r="K57" s="541"/>
      <c r="L57" s="541"/>
      <c r="M57" s="541"/>
      <c r="N57" s="541"/>
      <c r="O57" s="541"/>
      <c r="P57" s="541"/>
      <c r="Q57" s="541"/>
      <c r="R57" s="541"/>
      <c r="S57" s="541"/>
      <c r="T57" s="541"/>
      <c r="U57" s="541"/>
      <c r="V57" s="541"/>
      <c r="W57" s="541"/>
      <c r="X57" s="541"/>
      <c r="Y57" s="541"/>
      <c r="Z57" s="541"/>
      <c r="AA57" s="541"/>
      <c r="AB57" s="541"/>
      <c r="AC57" s="541"/>
      <c r="AD57" s="541"/>
      <c r="AE57" s="542"/>
      <c r="AF57" s="164"/>
    </row>
    <row r="58" spans="1:32" ht="18" customHeight="1">
      <c r="A58" s="164"/>
      <c r="B58" s="537"/>
      <c r="C58" s="518" t="s">
        <v>87</v>
      </c>
      <c r="D58" s="519"/>
      <c r="E58" s="543">
        <f>CONCATENATE('チーム基本情報'!C25)</f>
      </c>
      <c r="F58" s="544"/>
      <c r="G58" s="544"/>
      <c r="H58" s="544"/>
      <c r="I58" s="544"/>
      <c r="J58" s="544"/>
      <c r="K58" s="544"/>
      <c r="L58" s="544"/>
      <c r="M58" s="544"/>
      <c r="N58" s="544"/>
      <c r="O58" s="544"/>
      <c r="P58" s="544"/>
      <c r="Q58" s="544"/>
      <c r="R58" s="546"/>
      <c r="S58" s="519" t="s">
        <v>88</v>
      </c>
      <c r="T58" s="519"/>
      <c r="U58" s="519"/>
      <c r="V58" s="543">
        <f>IF('チーム基本情報'!C28="","",CONCATENATE(" ",'チーム基本情報'!C28))</f>
      </c>
      <c r="W58" s="544"/>
      <c r="X58" s="544"/>
      <c r="Y58" s="544"/>
      <c r="Z58" s="544"/>
      <c r="AA58" s="544"/>
      <c r="AB58" s="544"/>
      <c r="AC58" s="544"/>
      <c r="AD58" s="544"/>
      <c r="AE58" s="545"/>
      <c r="AF58" s="164"/>
    </row>
    <row r="59" spans="1:32" ht="18" customHeight="1" thickBot="1">
      <c r="A59" s="164"/>
      <c r="B59" s="538"/>
      <c r="C59" s="526" t="s">
        <v>81</v>
      </c>
      <c r="D59" s="527"/>
      <c r="E59" s="41" t="s">
        <v>89</v>
      </c>
      <c r="F59" s="553">
        <f>IF('チーム基本情報'!C26="","",CONCATENATE('チーム基本情報'!C26))</f>
      </c>
      <c r="G59" s="553"/>
      <c r="H59" s="553"/>
      <c r="I59" s="553"/>
      <c r="J59" s="42"/>
      <c r="K59" s="553">
        <f>CONCATENATE('チーム基本情報'!C27)</f>
      </c>
      <c r="L59" s="553"/>
      <c r="M59" s="553"/>
      <c r="N59" s="553"/>
      <c r="O59" s="553"/>
      <c r="P59" s="553"/>
      <c r="Q59" s="553"/>
      <c r="R59" s="553"/>
      <c r="S59" s="553"/>
      <c r="T59" s="553"/>
      <c r="U59" s="553"/>
      <c r="V59" s="553"/>
      <c r="W59" s="553"/>
      <c r="X59" s="553"/>
      <c r="Y59" s="553"/>
      <c r="Z59" s="553"/>
      <c r="AA59" s="553"/>
      <c r="AB59" s="553"/>
      <c r="AC59" s="553"/>
      <c r="AD59" s="553"/>
      <c r="AE59" s="554"/>
      <c r="AF59" s="164"/>
    </row>
    <row r="60" spans="1:32" ht="13.5">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row>
  </sheetData>
  <sheetProtection/>
  <mergeCells count="196">
    <mergeCell ref="U10:AE10"/>
    <mergeCell ref="AA6:AB7"/>
    <mergeCell ref="AB55:AE55"/>
    <mergeCell ref="V55:AA55"/>
    <mergeCell ref="P55:U55"/>
    <mergeCell ref="V13:AE13"/>
    <mergeCell ref="V14:AE14"/>
    <mergeCell ref="W19:AE19"/>
    <mergeCell ref="T18:AE18"/>
    <mergeCell ref="T17:AE17"/>
    <mergeCell ref="T15:U16"/>
    <mergeCell ref="V15:AE16"/>
    <mergeCell ref="D6:O6"/>
    <mergeCell ref="AB2:AE2"/>
    <mergeCell ref="AB3:AE3"/>
    <mergeCell ref="AB4:AE4"/>
    <mergeCell ref="B4:W4"/>
    <mergeCell ref="Y3:AA3"/>
    <mergeCell ref="Y2:AA2"/>
    <mergeCell ref="Y4:AA4"/>
    <mergeCell ref="U6:V7"/>
    <mergeCell ref="D15:O15"/>
    <mergeCell ref="AC6:AE7"/>
    <mergeCell ref="B13:C14"/>
    <mergeCell ref="D13:O13"/>
    <mergeCell ref="T13:U13"/>
    <mergeCell ref="T14:U14"/>
    <mergeCell ref="P13:S16"/>
    <mergeCell ref="B15:C16"/>
    <mergeCell ref="W6:Z7"/>
    <mergeCell ref="T11:U11"/>
    <mergeCell ref="T12:U12"/>
    <mergeCell ref="V11:AE11"/>
    <mergeCell ref="B10:C10"/>
    <mergeCell ref="V12:AE12"/>
    <mergeCell ref="L9:M10"/>
    <mergeCell ref="N9:O10"/>
    <mergeCell ref="F9:G10"/>
    <mergeCell ref="H9:I10"/>
    <mergeCell ref="J9:K10"/>
    <mergeCell ref="B20:B21"/>
    <mergeCell ref="C20:J20"/>
    <mergeCell ref="K20:O21"/>
    <mergeCell ref="P20:R21"/>
    <mergeCell ref="W20:AE21"/>
    <mergeCell ref="C21:J21"/>
    <mergeCell ref="K19:O19"/>
    <mergeCell ref="P19:R19"/>
    <mergeCell ref="S19:V19"/>
    <mergeCell ref="C19:J19"/>
    <mergeCell ref="S20:V21"/>
    <mergeCell ref="B22:B23"/>
    <mergeCell ref="C22:J22"/>
    <mergeCell ref="K22:O23"/>
    <mergeCell ref="P22:R23"/>
    <mergeCell ref="S22:V23"/>
    <mergeCell ref="W22:AE23"/>
    <mergeCell ref="C23:J23"/>
    <mergeCell ref="B24:B25"/>
    <mergeCell ref="C24:J24"/>
    <mergeCell ref="K24:O25"/>
    <mergeCell ref="P24:R25"/>
    <mergeCell ref="S24:V25"/>
    <mergeCell ref="W24:AE25"/>
    <mergeCell ref="C25:J25"/>
    <mergeCell ref="B26:B27"/>
    <mergeCell ref="C26:J26"/>
    <mergeCell ref="K26:O27"/>
    <mergeCell ref="P26:R27"/>
    <mergeCell ref="S26:V27"/>
    <mergeCell ref="W26:AE27"/>
    <mergeCell ref="C27:J27"/>
    <mergeCell ref="B28:B29"/>
    <mergeCell ref="C28:J28"/>
    <mergeCell ref="K28:O29"/>
    <mergeCell ref="P28:R29"/>
    <mergeCell ref="S28:V29"/>
    <mergeCell ref="W28:AE29"/>
    <mergeCell ref="C29:J29"/>
    <mergeCell ref="B30:B31"/>
    <mergeCell ref="C30:J30"/>
    <mergeCell ref="K30:O31"/>
    <mergeCell ref="P30:R31"/>
    <mergeCell ref="B32:B33"/>
    <mergeCell ref="C32:J32"/>
    <mergeCell ref="K32:O33"/>
    <mergeCell ref="P32:R33"/>
    <mergeCell ref="C33:J33"/>
    <mergeCell ref="W36:AE37"/>
    <mergeCell ref="C37:J37"/>
    <mergeCell ref="P34:R35"/>
    <mergeCell ref="S30:V31"/>
    <mergeCell ref="W30:AE31"/>
    <mergeCell ref="C31:J31"/>
    <mergeCell ref="S32:V33"/>
    <mergeCell ref="W32:AE33"/>
    <mergeCell ref="C35:J35"/>
    <mergeCell ref="W34:AE35"/>
    <mergeCell ref="B36:B37"/>
    <mergeCell ref="C36:J36"/>
    <mergeCell ref="K36:O37"/>
    <mergeCell ref="B34:B35"/>
    <mergeCell ref="C34:J34"/>
    <mergeCell ref="K34:O35"/>
    <mergeCell ref="B38:B39"/>
    <mergeCell ref="C38:J38"/>
    <mergeCell ref="K38:O39"/>
    <mergeCell ref="B40:B41"/>
    <mergeCell ref="C40:J40"/>
    <mergeCell ref="K40:O41"/>
    <mergeCell ref="C41:J41"/>
    <mergeCell ref="S46:V47"/>
    <mergeCell ref="W46:AE47"/>
    <mergeCell ref="W42:AE43"/>
    <mergeCell ref="B42:B43"/>
    <mergeCell ref="C42:J42"/>
    <mergeCell ref="K42:O43"/>
    <mergeCell ref="P46:R47"/>
    <mergeCell ref="B44:B45"/>
    <mergeCell ref="C44:J44"/>
    <mergeCell ref="K44:O45"/>
    <mergeCell ref="W38:AE39"/>
    <mergeCell ref="C39:J39"/>
    <mergeCell ref="S40:V41"/>
    <mergeCell ref="W40:AE41"/>
    <mergeCell ref="P40:R41"/>
    <mergeCell ref="P38:R39"/>
    <mergeCell ref="C47:J47"/>
    <mergeCell ref="B46:B47"/>
    <mergeCell ref="C46:J46"/>
    <mergeCell ref="K46:O47"/>
    <mergeCell ref="B50:AE50"/>
    <mergeCell ref="P48:R49"/>
    <mergeCell ref="S48:V49"/>
    <mergeCell ref="W48:AE49"/>
    <mergeCell ref="B48:B49"/>
    <mergeCell ref="C48:J48"/>
    <mergeCell ref="K48:O49"/>
    <mergeCell ref="C49:J49"/>
    <mergeCell ref="F59:I59"/>
    <mergeCell ref="K59:AE59"/>
    <mergeCell ref="AB54:AE54"/>
    <mergeCell ref="P54:Q54"/>
    <mergeCell ref="V54:AA54"/>
    <mergeCell ref="H54:I54"/>
    <mergeCell ref="K54:L54"/>
    <mergeCell ref="N54:O54"/>
    <mergeCell ref="C59:D59"/>
    <mergeCell ref="S58:U58"/>
    <mergeCell ref="B55:D55"/>
    <mergeCell ref="E55:J55"/>
    <mergeCell ref="K55:O55"/>
    <mergeCell ref="B56:B59"/>
    <mergeCell ref="C56:AE56"/>
    <mergeCell ref="C57:AE57"/>
    <mergeCell ref="V58:AE58"/>
    <mergeCell ref="E58:R58"/>
    <mergeCell ref="S42:V43"/>
    <mergeCell ref="C58:D58"/>
    <mergeCell ref="B54:D54"/>
    <mergeCell ref="E54:F54"/>
    <mergeCell ref="P44:R45"/>
    <mergeCell ref="C43:J43"/>
    <mergeCell ref="H52:T52"/>
    <mergeCell ref="D51:E51"/>
    <mergeCell ref="G51:H51"/>
    <mergeCell ref="J51:K51"/>
    <mergeCell ref="P18:S18"/>
    <mergeCell ref="D18:L18"/>
    <mergeCell ref="M18:O18"/>
    <mergeCell ref="B9:C9"/>
    <mergeCell ref="D11:O12"/>
    <mergeCell ref="P8:S12"/>
    <mergeCell ref="B17:C18"/>
    <mergeCell ref="D17:O17"/>
    <mergeCell ref="P17:S17"/>
    <mergeCell ref="W44:AE45"/>
    <mergeCell ref="D9:E10"/>
    <mergeCell ref="C45:J45"/>
    <mergeCell ref="P42:R43"/>
    <mergeCell ref="S38:V39"/>
    <mergeCell ref="S34:V35"/>
    <mergeCell ref="P36:R37"/>
    <mergeCell ref="S36:V37"/>
    <mergeCell ref="B11:C12"/>
    <mergeCell ref="S44:V45"/>
    <mergeCell ref="B2:W3"/>
    <mergeCell ref="D14:L14"/>
    <mergeCell ref="M14:O14"/>
    <mergeCell ref="D16:L16"/>
    <mergeCell ref="M16:O16"/>
    <mergeCell ref="D7:O8"/>
    <mergeCell ref="B6:C8"/>
    <mergeCell ref="P6:T7"/>
    <mergeCell ref="U8:AE8"/>
    <mergeCell ref="U9:AE9"/>
  </mergeCells>
  <printOptions horizontalCentered="1"/>
  <pageMargins left="0" right="0" top="0.5905511811023623" bottom="0" header="0" footer="0"/>
  <pageSetup horizontalDpi="360" verticalDpi="360" orientation="portrait" paperSize="9" scale="95" r:id="rId1"/>
</worksheet>
</file>

<file path=xl/worksheets/sheet7.xml><?xml version="1.0" encoding="utf-8"?>
<worksheet xmlns="http://schemas.openxmlformats.org/spreadsheetml/2006/main" xmlns:r="http://schemas.openxmlformats.org/officeDocument/2006/relationships">
  <sheetPr codeName="Sheet7">
    <tabColor indexed="10"/>
  </sheetPr>
  <dimension ref="A1:AF59"/>
  <sheetViews>
    <sheetView zoomScalePageLayoutView="0" workbookViewId="0" topLeftCell="A1">
      <selection activeCell="B2" sqref="B2:W3"/>
    </sheetView>
  </sheetViews>
  <sheetFormatPr defaultColWidth="9.00390625" defaultRowHeight="13.5"/>
  <cols>
    <col min="1" max="1" width="2.25390625" style="0" customWidth="1"/>
    <col min="2" max="31" width="2.875" style="0" customWidth="1"/>
    <col min="32" max="32" width="2.25390625" style="0" customWidth="1"/>
  </cols>
  <sheetData>
    <row r="1" spans="1:32" ht="14.25" thickBot="1">
      <c r="A1" s="164"/>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row>
    <row r="2" spans="1:32" ht="14.25" customHeight="1">
      <c r="A2" s="164"/>
      <c r="B2" s="457" t="str">
        <f>+'開催要項'!B2</f>
        <v>第７３回東北高等学校男女バスケットボール選手権大会
兼第５４回ＮＨＫ杯大会</v>
      </c>
      <c r="C2" s="457"/>
      <c r="D2" s="457"/>
      <c r="E2" s="457"/>
      <c r="F2" s="457"/>
      <c r="G2" s="457"/>
      <c r="H2" s="457"/>
      <c r="I2" s="457"/>
      <c r="J2" s="457"/>
      <c r="K2" s="457"/>
      <c r="L2" s="457"/>
      <c r="M2" s="457"/>
      <c r="N2" s="457"/>
      <c r="O2" s="457"/>
      <c r="P2" s="457"/>
      <c r="Q2" s="457"/>
      <c r="R2" s="457"/>
      <c r="S2" s="457"/>
      <c r="T2" s="457"/>
      <c r="U2" s="457"/>
      <c r="V2" s="457"/>
      <c r="W2" s="457"/>
      <c r="X2" s="25"/>
      <c r="Y2" s="557" t="s">
        <v>300</v>
      </c>
      <c r="Z2" s="558"/>
      <c r="AA2" s="559"/>
      <c r="AB2" s="655">
        <f>IF('チーム基本情報'!P5="選択する","",'チーム基本情報'!P5)</f>
      </c>
      <c r="AC2" s="558"/>
      <c r="AD2" s="558"/>
      <c r="AE2" s="656"/>
      <c r="AF2" s="164"/>
    </row>
    <row r="3" spans="1:32" ht="14.25" customHeight="1">
      <c r="A3" s="164"/>
      <c r="B3" s="457"/>
      <c r="C3" s="457"/>
      <c r="D3" s="457"/>
      <c r="E3" s="457"/>
      <c r="F3" s="457"/>
      <c r="G3" s="457"/>
      <c r="H3" s="457"/>
      <c r="I3" s="457"/>
      <c r="J3" s="457"/>
      <c r="K3" s="457"/>
      <c r="L3" s="457"/>
      <c r="M3" s="457"/>
      <c r="N3" s="457"/>
      <c r="O3" s="457"/>
      <c r="P3" s="457"/>
      <c r="Q3" s="457"/>
      <c r="R3" s="457"/>
      <c r="S3" s="457"/>
      <c r="T3" s="457"/>
      <c r="U3" s="457"/>
      <c r="V3" s="457"/>
      <c r="W3" s="457"/>
      <c r="X3" s="26"/>
      <c r="Y3" s="663" t="s">
        <v>123</v>
      </c>
      <c r="Z3" s="664"/>
      <c r="AA3" s="665"/>
      <c r="AB3" s="657">
        <f>IF('チーム基本情報'!I5="選択する","",'チーム基本情報'!I5)</f>
      </c>
      <c r="AC3" s="658"/>
      <c r="AD3" s="658"/>
      <c r="AE3" s="659"/>
      <c r="AF3" s="164"/>
    </row>
    <row r="4" spans="1:32" ht="14.25" customHeight="1" thickBot="1">
      <c r="A4" s="164"/>
      <c r="B4" s="766" t="s">
        <v>236</v>
      </c>
      <c r="C4" s="766"/>
      <c r="D4" s="766"/>
      <c r="E4" s="766"/>
      <c r="F4" s="766"/>
      <c r="G4" s="766"/>
      <c r="H4" s="766"/>
      <c r="I4" s="766"/>
      <c r="J4" s="766"/>
      <c r="K4" s="766"/>
      <c r="L4" s="766"/>
      <c r="M4" s="766"/>
      <c r="N4" s="766"/>
      <c r="O4" s="766"/>
      <c r="P4" s="766"/>
      <c r="Q4" s="766"/>
      <c r="R4" s="766"/>
      <c r="S4" s="766"/>
      <c r="T4" s="766"/>
      <c r="U4" s="766"/>
      <c r="V4" s="766"/>
      <c r="W4" s="766"/>
      <c r="X4" s="7"/>
      <c r="Y4" s="666" t="s">
        <v>294</v>
      </c>
      <c r="Z4" s="667"/>
      <c r="AA4" s="668"/>
      <c r="AB4" s="533">
        <f>IF('チーム基本情報'!R5="選択する","",'チーム基本情報'!R5)</f>
      </c>
      <c r="AC4" s="660"/>
      <c r="AD4" s="660"/>
      <c r="AE4" s="661"/>
      <c r="AF4" s="164"/>
    </row>
    <row r="5" spans="1:32" ht="10.5" customHeight="1">
      <c r="A5" s="164"/>
      <c r="B5" s="766"/>
      <c r="C5" s="766"/>
      <c r="D5" s="766"/>
      <c r="E5" s="766"/>
      <c r="F5" s="766"/>
      <c r="G5" s="766"/>
      <c r="H5" s="766"/>
      <c r="I5" s="766"/>
      <c r="J5" s="766"/>
      <c r="K5" s="766"/>
      <c r="L5" s="766"/>
      <c r="M5" s="766"/>
      <c r="N5" s="766"/>
      <c r="O5" s="766"/>
      <c r="P5" s="766"/>
      <c r="Q5" s="766"/>
      <c r="R5" s="766"/>
      <c r="S5" s="766"/>
      <c r="T5" s="766"/>
      <c r="U5" s="766"/>
      <c r="V5" s="766"/>
      <c r="W5" s="766"/>
      <c r="X5" s="7"/>
      <c r="Y5" s="124"/>
      <c r="Z5" s="124"/>
      <c r="AA5" s="124"/>
      <c r="AB5" s="121"/>
      <c r="AC5" s="121"/>
      <c r="AD5" s="121"/>
      <c r="AE5" s="121"/>
      <c r="AF5" s="164"/>
    </row>
    <row r="6" spans="1:32" ht="14.25">
      <c r="A6" s="164"/>
      <c r="B6" s="120"/>
      <c r="C6" s="120"/>
      <c r="D6" s="120"/>
      <c r="E6" s="120"/>
      <c r="F6" s="120"/>
      <c r="G6" s="120"/>
      <c r="H6" s="120"/>
      <c r="I6" s="120"/>
      <c r="J6" s="120"/>
      <c r="K6" s="120"/>
      <c r="L6" s="120"/>
      <c r="M6" s="765" t="s">
        <v>246</v>
      </c>
      <c r="N6" s="765"/>
      <c r="O6" s="765"/>
      <c r="P6" s="141"/>
      <c r="Q6" s="141"/>
      <c r="R6" s="763" t="s">
        <v>127</v>
      </c>
      <c r="S6" s="763"/>
      <c r="T6" s="763">
        <f>IF('エントリー変更情報'!E3="選択する","",'エントリー変更情報'!E3)</f>
      </c>
      <c r="U6" s="763"/>
      <c r="V6" s="763" t="s">
        <v>80</v>
      </c>
      <c r="W6" s="763"/>
      <c r="X6" s="763">
        <f>IF('エントリー変更情報'!G3="選択する","",'エントリー変更情報'!G3)</f>
      </c>
      <c r="Y6" s="763"/>
      <c r="Z6" s="764" t="s">
        <v>92</v>
      </c>
      <c r="AA6" s="764"/>
      <c r="AB6" s="763">
        <f>IF('エントリー変更情報'!I3="選択する","",'エントリー変更情報'!I3)</f>
      </c>
      <c r="AC6" s="763"/>
      <c r="AD6" s="574" t="s">
        <v>93</v>
      </c>
      <c r="AE6" s="574"/>
      <c r="AF6" s="164"/>
    </row>
    <row r="7" spans="1:32" ht="6" customHeight="1" thickBot="1">
      <c r="A7" s="164"/>
      <c r="B7" s="120"/>
      <c r="C7" s="120"/>
      <c r="D7" s="120"/>
      <c r="E7" s="120"/>
      <c r="F7" s="120"/>
      <c r="G7" s="120"/>
      <c r="H7" s="120"/>
      <c r="I7" s="120"/>
      <c r="J7" s="120"/>
      <c r="K7" s="120"/>
      <c r="L7" s="120"/>
      <c r="M7" s="120"/>
      <c r="N7" s="120"/>
      <c r="O7" s="120"/>
      <c r="P7" s="120"/>
      <c r="Q7" s="120"/>
      <c r="R7" s="120"/>
      <c r="S7" s="120"/>
      <c r="T7" s="120"/>
      <c r="U7" s="120"/>
      <c r="V7" s="120"/>
      <c r="W7" s="120"/>
      <c r="X7" s="7"/>
      <c r="Y7" s="124"/>
      <c r="Z7" s="124"/>
      <c r="AA7" s="124"/>
      <c r="AB7" s="121"/>
      <c r="AC7" s="121"/>
      <c r="AD7" s="121"/>
      <c r="AE7" s="121"/>
      <c r="AF7" s="164"/>
    </row>
    <row r="8" spans="1:32" ht="13.5">
      <c r="A8" s="164"/>
      <c r="B8" s="770" t="s">
        <v>243</v>
      </c>
      <c r="C8" s="770"/>
      <c r="D8" s="770"/>
      <c r="E8" s="770"/>
      <c r="F8" s="770"/>
      <c r="G8" s="755">
        <f>IF('チーム基本情報'!C6="","",'チーム基本情報'!C6)</f>
      </c>
      <c r="H8" s="755"/>
      <c r="I8" s="755"/>
      <c r="J8" s="755"/>
      <c r="K8" s="755"/>
      <c r="L8" s="755"/>
      <c r="M8" s="755"/>
      <c r="N8" s="755"/>
      <c r="O8" s="755"/>
      <c r="P8" s="755"/>
      <c r="Q8" s="755"/>
      <c r="R8" s="755"/>
      <c r="S8" s="755"/>
      <c r="T8" s="755"/>
      <c r="U8" s="755"/>
      <c r="AF8" s="164"/>
    </row>
    <row r="9" spans="1:32" ht="13.5">
      <c r="A9" s="164"/>
      <c r="B9" s="768"/>
      <c r="C9" s="768"/>
      <c r="D9" s="768"/>
      <c r="E9" s="768"/>
      <c r="F9" s="768"/>
      <c r="G9" s="756"/>
      <c r="H9" s="756"/>
      <c r="I9" s="756"/>
      <c r="J9" s="756"/>
      <c r="K9" s="756"/>
      <c r="L9" s="756"/>
      <c r="M9" s="756"/>
      <c r="N9" s="756"/>
      <c r="O9" s="756"/>
      <c r="P9" s="756"/>
      <c r="Q9" s="756"/>
      <c r="R9" s="756"/>
      <c r="S9" s="756"/>
      <c r="T9" s="756"/>
      <c r="U9" s="756"/>
      <c r="AF9" s="164"/>
    </row>
    <row r="10" spans="1:32" ht="13.5">
      <c r="A10" s="164"/>
      <c r="B10" s="768" t="s">
        <v>238</v>
      </c>
      <c r="C10" s="768"/>
      <c r="D10" s="768"/>
      <c r="E10" s="768"/>
      <c r="F10" s="768"/>
      <c r="G10" s="757" t="str">
        <f>IF('チーム基本情報'!B19="","",'チーム基本情報'!B19)</f>
        <v>  </v>
      </c>
      <c r="H10" s="758"/>
      <c r="I10" s="758"/>
      <c r="J10" s="758"/>
      <c r="K10" s="758"/>
      <c r="L10" s="758"/>
      <c r="M10" s="758"/>
      <c r="N10" s="758"/>
      <c r="O10" s="758"/>
      <c r="P10" s="758"/>
      <c r="Q10" s="758"/>
      <c r="R10" s="758"/>
      <c r="S10" s="758"/>
      <c r="T10" s="758"/>
      <c r="U10" s="759"/>
      <c r="AF10" s="164"/>
    </row>
    <row r="11" spans="1:32" ht="14.25" thickBot="1">
      <c r="A11" s="164"/>
      <c r="B11" s="769"/>
      <c r="C11" s="769"/>
      <c r="D11" s="769"/>
      <c r="E11" s="769"/>
      <c r="F11" s="769"/>
      <c r="G11" s="760"/>
      <c r="H11" s="761"/>
      <c r="I11" s="761"/>
      <c r="J11" s="761"/>
      <c r="K11" s="761"/>
      <c r="L11" s="761"/>
      <c r="M11" s="761"/>
      <c r="N11" s="761"/>
      <c r="O11" s="761"/>
      <c r="P11" s="761"/>
      <c r="Q11" s="761"/>
      <c r="R11" s="761"/>
      <c r="S11" s="761"/>
      <c r="T11" s="761"/>
      <c r="U11" s="762"/>
      <c r="AF11" s="164"/>
    </row>
    <row r="12" spans="1:32" ht="9.75" customHeight="1">
      <c r="A12" s="164"/>
      <c r="AF12" s="164"/>
    </row>
    <row r="13" spans="1:32" ht="21.75" thickBot="1">
      <c r="A13" s="164"/>
      <c r="B13" s="767" t="s">
        <v>247</v>
      </c>
      <c r="C13" s="767"/>
      <c r="D13" s="767"/>
      <c r="E13" s="767"/>
      <c r="F13" s="771" t="s">
        <v>414</v>
      </c>
      <c r="G13" s="771"/>
      <c r="H13" s="771"/>
      <c r="I13" s="771"/>
      <c r="J13" s="771"/>
      <c r="K13" s="771"/>
      <c r="L13" s="771"/>
      <c r="N13" s="692" t="s">
        <v>418</v>
      </c>
      <c r="O13" s="692"/>
      <c r="P13" s="692"/>
      <c r="Q13" s="692"/>
      <c r="R13" s="692"/>
      <c r="S13" s="692"/>
      <c r="T13" s="692"/>
      <c r="U13" s="692"/>
      <c r="V13" s="692"/>
      <c r="AF13" s="164"/>
    </row>
    <row r="14" spans="1:32" ht="10.5" customHeight="1">
      <c r="A14" s="164"/>
      <c r="B14" s="772" t="str">
        <f>+'エントリー変更情報'!A6</f>
        <v>監　 督</v>
      </c>
      <c r="C14" s="773"/>
      <c r="D14" s="773"/>
      <c r="E14" s="773"/>
      <c r="F14" s="724">
        <f>IF('エントリー変更情報'!C6="アリ",'スタッフ選手情報'!C4,"")</f>
      </c>
      <c r="G14" s="725"/>
      <c r="H14" s="725"/>
      <c r="I14" s="725"/>
      <c r="J14" s="725"/>
      <c r="K14" s="725"/>
      <c r="L14" s="726"/>
      <c r="M14" s="699">
        <f>IF('エントリー変更情報'!C6="アリ","→","")</f>
      </c>
      <c r="N14" s="693">
        <f>IF('エントリー変更情報'!C6="アリ",'エントリー変更情報'!E6,"")</f>
      </c>
      <c r="O14" s="694"/>
      <c r="P14" s="694"/>
      <c r="Q14" s="694"/>
      <c r="R14" s="694"/>
      <c r="S14" s="694"/>
      <c r="T14" s="694"/>
      <c r="U14" s="694"/>
      <c r="V14" s="695"/>
      <c r="AF14" s="164"/>
    </row>
    <row r="15" spans="1:32" ht="18" customHeight="1">
      <c r="A15" s="164"/>
      <c r="B15" s="690"/>
      <c r="C15" s="691"/>
      <c r="D15" s="691"/>
      <c r="E15" s="691"/>
      <c r="F15" s="711"/>
      <c r="G15" s="712"/>
      <c r="H15" s="712"/>
      <c r="I15" s="712"/>
      <c r="J15" s="712"/>
      <c r="K15" s="712"/>
      <c r="L15" s="713"/>
      <c r="M15" s="699"/>
      <c r="N15" s="696">
        <f>IF('エントリー変更情報'!C6="アリ",'エントリー変更情報'!D6,"")</f>
      </c>
      <c r="O15" s="697"/>
      <c r="P15" s="697"/>
      <c r="Q15" s="697"/>
      <c r="R15" s="697"/>
      <c r="S15" s="697"/>
      <c r="T15" s="697"/>
      <c r="U15" s="697"/>
      <c r="V15" s="698"/>
      <c r="W15" s="753">
        <f>IF('エントリー変更情報'!AK6="","","[ "&amp;'エントリー変更情報'!AK6&amp;" ]")</f>
      </c>
      <c r="X15" s="699"/>
      <c r="Y15" s="699"/>
      <c r="Z15" s="699"/>
      <c r="AF15" s="164"/>
    </row>
    <row r="16" spans="1:32" ht="10.5" customHeight="1">
      <c r="A16" s="164"/>
      <c r="B16" s="690" t="str">
        <f>+'エントリー変更情報'!A7</f>
        <v>コ ー チ</v>
      </c>
      <c r="C16" s="691"/>
      <c r="D16" s="691"/>
      <c r="E16" s="691"/>
      <c r="F16" s="711">
        <f>IF('エントリー変更情報'!C7="アリ",'スタッフ選手情報'!C5,"")</f>
      </c>
      <c r="G16" s="712"/>
      <c r="H16" s="712"/>
      <c r="I16" s="712"/>
      <c r="J16" s="712"/>
      <c r="K16" s="712"/>
      <c r="L16" s="713"/>
      <c r="M16" s="699">
        <f>IF('エントリー変更情報'!C7="アリ","→","")</f>
      </c>
      <c r="N16" s="700">
        <f>IF('エントリー変更情報'!C7="アリ",'エントリー変更情報'!E7,"")</f>
      </c>
      <c r="O16" s="701"/>
      <c r="P16" s="701"/>
      <c r="Q16" s="701"/>
      <c r="R16" s="701"/>
      <c r="S16" s="701"/>
      <c r="T16" s="701"/>
      <c r="U16" s="701"/>
      <c r="V16" s="702"/>
      <c r="AF16" s="164"/>
    </row>
    <row r="17" spans="1:32" ht="18" customHeight="1">
      <c r="A17" s="164"/>
      <c r="B17" s="690"/>
      <c r="C17" s="691"/>
      <c r="D17" s="691"/>
      <c r="E17" s="691"/>
      <c r="F17" s="711"/>
      <c r="G17" s="712"/>
      <c r="H17" s="712"/>
      <c r="I17" s="712"/>
      <c r="J17" s="712"/>
      <c r="K17" s="712"/>
      <c r="L17" s="713"/>
      <c r="M17" s="699"/>
      <c r="N17" s="717">
        <f>IF('エントリー変更情報'!C7="アリ",'エントリー変更情報'!D7,"")</f>
      </c>
      <c r="O17" s="718"/>
      <c r="P17" s="718"/>
      <c r="Q17" s="718"/>
      <c r="R17" s="718"/>
      <c r="S17" s="718"/>
      <c r="T17" s="718"/>
      <c r="U17" s="718"/>
      <c r="V17" s="723"/>
      <c r="W17" s="753">
        <f>IF('エントリー変更情報'!AK7="","","[ "&amp;'エントリー変更情報'!AK7&amp;" ]")</f>
      </c>
      <c r="X17" s="699"/>
      <c r="Y17" s="699"/>
      <c r="Z17" s="699"/>
      <c r="AF17" s="164"/>
    </row>
    <row r="18" spans="1:32" ht="10.5" customHeight="1">
      <c r="A18" s="164"/>
      <c r="B18" s="690" t="str">
        <f>+'エントリー変更情報'!A8</f>
        <v>Ａコーチ</v>
      </c>
      <c r="C18" s="691"/>
      <c r="D18" s="691"/>
      <c r="E18" s="691"/>
      <c r="F18" s="711">
        <f>IF('エントリー変更情報'!C8="アリ",'スタッフ選手情報'!C6,"")</f>
      </c>
      <c r="G18" s="712"/>
      <c r="H18" s="712"/>
      <c r="I18" s="712"/>
      <c r="J18" s="712"/>
      <c r="K18" s="712"/>
      <c r="L18" s="713"/>
      <c r="M18" s="699">
        <f>IF('エントリー変更情報'!C8="アリ","→","")</f>
      </c>
      <c r="N18" s="700">
        <f>IF('エントリー変更情報'!C8="アリ",'エントリー変更情報'!E8,"")</f>
      </c>
      <c r="O18" s="701"/>
      <c r="P18" s="701"/>
      <c r="Q18" s="701"/>
      <c r="R18" s="701"/>
      <c r="S18" s="701"/>
      <c r="T18" s="701"/>
      <c r="U18" s="701"/>
      <c r="V18" s="702"/>
      <c r="AF18" s="164"/>
    </row>
    <row r="19" spans="1:32" ht="18" customHeight="1">
      <c r="A19" s="164"/>
      <c r="B19" s="743"/>
      <c r="C19" s="744"/>
      <c r="D19" s="744"/>
      <c r="E19" s="744"/>
      <c r="F19" s="738"/>
      <c r="G19" s="739"/>
      <c r="H19" s="739"/>
      <c r="I19" s="739"/>
      <c r="J19" s="739"/>
      <c r="K19" s="739"/>
      <c r="L19" s="740"/>
      <c r="M19" s="699"/>
      <c r="N19" s="745">
        <f>IF('エントリー変更情報'!C8="アリ",'エントリー変更情報'!D8,"")</f>
      </c>
      <c r="O19" s="746"/>
      <c r="P19" s="746"/>
      <c r="Q19" s="746"/>
      <c r="R19" s="746"/>
      <c r="S19" s="746"/>
      <c r="T19" s="746"/>
      <c r="U19" s="746"/>
      <c r="V19" s="747"/>
      <c r="W19" s="753">
        <f>IF('エントリー変更情報'!AK8="","","[ "&amp;'エントリー変更情報'!AK8&amp;" ]")</f>
      </c>
      <c r="X19" s="699"/>
      <c r="Y19" s="699"/>
      <c r="Z19" s="699"/>
      <c r="AF19" s="164"/>
    </row>
    <row r="20" spans="1:32" ht="10.5" customHeight="1">
      <c r="A20" s="164"/>
      <c r="B20" s="690" t="str">
        <f>+'エントリー変更情報'!A9</f>
        <v>マネージャー</v>
      </c>
      <c r="C20" s="691"/>
      <c r="D20" s="691"/>
      <c r="E20" s="691"/>
      <c r="F20" s="711">
        <f>IF('エントリー変更情報'!C9="アリ",'スタッフ選手情報'!C7,"")</f>
      </c>
      <c r="G20" s="712"/>
      <c r="H20" s="712"/>
      <c r="I20" s="712"/>
      <c r="J20" s="712"/>
      <c r="K20" s="712"/>
      <c r="L20" s="713"/>
      <c r="M20" s="699">
        <f>IF('エントリー変更情報'!C9="アリ","→","")</f>
      </c>
      <c r="N20" s="700">
        <f>IF('エントリー変更情報'!C9="アリ",'エントリー変更情報'!E9,"")</f>
      </c>
      <c r="O20" s="701"/>
      <c r="P20" s="701"/>
      <c r="Q20" s="701"/>
      <c r="R20" s="701"/>
      <c r="S20" s="701"/>
      <c r="T20" s="701"/>
      <c r="U20" s="701"/>
      <c r="V20" s="702"/>
      <c r="AF20" s="164"/>
    </row>
    <row r="21" spans="1:32" ht="18" customHeight="1" thickBot="1">
      <c r="A21" s="164"/>
      <c r="B21" s="710"/>
      <c r="C21" s="529"/>
      <c r="D21" s="529"/>
      <c r="E21" s="529"/>
      <c r="F21" s="714"/>
      <c r="G21" s="715"/>
      <c r="H21" s="715"/>
      <c r="I21" s="715"/>
      <c r="J21" s="715"/>
      <c r="K21" s="715"/>
      <c r="L21" s="716"/>
      <c r="M21" s="699"/>
      <c r="N21" s="720">
        <f>IF('エントリー変更情報'!C9="アリ",'エントリー変更情報'!D9,"")</f>
      </c>
      <c r="O21" s="721"/>
      <c r="P21" s="721"/>
      <c r="Q21" s="721"/>
      <c r="R21" s="721"/>
      <c r="S21" s="721"/>
      <c r="T21" s="721"/>
      <c r="U21" s="721"/>
      <c r="V21" s="722"/>
      <c r="W21" s="753"/>
      <c r="X21" s="754"/>
      <c r="Y21" s="754"/>
      <c r="Z21" s="754"/>
      <c r="AF21" s="164"/>
    </row>
    <row r="22" spans="1:32" ht="10.5" customHeight="1">
      <c r="A22" s="164"/>
      <c r="AF22" s="164"/>
    </row>
    <row r="23" spans="1:32" ht="17.25">
      <c r="A23" s="164"/>
      <c r="B23" s="741" t="s">
        <v>244</v>
      </c>
      <c r="C23" s="741"/>
      <c r="D23" s="741"/>
      <c r="E23" s="741"/>
      <c r="AF23" s="164"/>
    </row>
    <row r="24" spans="1:32" ht="15.75" customHeight="1" thickBot="1">
      <c r="A24" s="164"/>
      <c r="B24" s="126"/>
      <c r="C24" s="126"/>
      <c r="D24" s="742" t="s">
        <v>415</v>
      </c>
      <c r="E24" s="742"/>
      <c r="F24" s="742"/>
      <c r="G24" s="742"/>
      <c r="H24" s="742"/>
      <c r="J24" s="692" t="s">
        <v>416</v>
      </c>
      <c r="K24" s="692"/>
      <c r="L24" s="692"/>
      <c r="M24" s="692"/>
      <c r="N24" s="692"/>
      <c r="O24" s="692"/>
      <c r="P24" s="692"/>
      <c r="AF24" s="164"/>
    </row>
    <row r="25" spans="1:32" ht="27" customHeight="1" thickBot="1">
      <c r="A25" s="164"/>
      <c r="B25" s="707" t="s">
        <v>24</v>
      </c>
      <c r="C25" s="737"/>
      <c r="D25" s="707" t="s">
        <v>241</v>
      </c>
      <c r="E25" s="708"/>
      <c r="F25" s="708"/>
      <c r="G25" s="708"/>
      <c r="H25" s="709"/>
      <c r="J25" s="707" t="s">
        <v>417</v>
      </c>
      <c r="K25" s="708"/>
      <c r="L25" s="708"/>
      <c r="M25" s="708"/>
      <c r="N25" s="708"/>
      <c r="O25" s="708"/>
      <c r="P25" s="709"/>
      <c r="Q25" s="750" t="s">
        <v>299</v>
      </c>
      <c r="R25" s="751"/>
      <c r="S25" s="751"/>
      <c r="T25" s="751"/>
      <c r="U25" s="752"/>
      <c r="V25" s="748" t="s">
        <v>57</v>
      </c>
      <c r="W25" s="748"/>
      <c r="X25" s="748" t="s">
        <v>58</v>
      </c>
      <c r="Y25" s="748"/>
      <c r="Z25" s="748" t="s">
        <v>242</v>
      </c>
      <c r="AA25" s="748"/>
      <c r="AB25" s="748"/>
      <c r="AC25" s="748"/>
      <c r="AD25" s="748"/>
      <c r="AE25" s="749"/>
      <c r="AF25" s="164"/>
    </row>
    <row r="26" spans="1:32" ht="10.5" customHeight="1">
      <c r="A26" s="164"/>
      <c r="B26" s="703"/>
      <c r="C26" s="704"/>
      <c r="D26" s="724">
        <f>IF('エントリー変更情報'!C12="アリ",'スタッフ選手情報'!C11,"")</f>
      </c>
      <c r="E26" s="725"/>
      <c r="F26" s="725"/>
      <c r="G26" s="725"/>
      <c r="H26" s="726"/>
      <c r="I26" s="699">
        <f>IF('エントリー変更情報'!C12="アリ","→","")</f>
      </c>
      <c r="J26" s="693">
        <f>IF('エントリー変更情報'!C12="アリ",'エントリー変更情報'!E12,"")</f>
      </c>
      <c r="K26" s="694"/>
      <c r="L26" s="694"/>
      <c r="M26" s="694"/>
      <c r="N26" s="694"/>
      <c r="O26" s="694"/>
      <c r="P26" s="694"/>
      <c r="Q26" s="724">
        <f>IF('エントリー変更情報'!C12="アリ",'エントリー変更情報'!L29,"")</f>
      </c>
      <c r="R26" s="725"/>
      <c r="S26" s="725"/>
      <c r="T26" s="725"/>
      <c r="U26" s="725"/>
      <c r="V26" s="734">
        <f>IF('エントリー変更情報'!C12="アリ",'エントリー変更情報'!E29,"")</f>
      </c>
      <c r="W26" s="734"/>
      <c r="X26" s="734">
        <f>IF('エントリー変更情報'!C12="アリ",'エントリー変更情報'!G29,"")</f>
      </c>
      <c r="Y26" s="734"/>
      <c r="Z26" s="725">
        <f>IF('エントリー変更情報'!C12="アリ",CONCATENATE('エントリー変更情報'!I29,"中"),"")</f>
      </c>
      <c r="AA26" s="725"/>
      <c r="AB26" s="725">
        <f>IF('エントリー変更情報'!G12=1,'エントリー変更情報'!K29,"")</f>
      </c>
      <c r="AC26" s="725"/>
      <c r="AD26" s="725">
        <f>IF('エントリー変更情報'!I12=1,'エントリー変更情報'!M29,"")</f>
      </c>
      <c r="AE26" s="726"/>
      <c r="AF26" s="164"/>
    </row>
    <row r="27" spans="1:32" ht="18" customHeight="1">
      <c r="A27" s="164"/>
      <c r="B27" s="705"/>
      <c r="C27" s="706"/>
      <c r="D27" s="711"/>
      <c r="E27" s="712"/>
      <c r="F27" s="712"/>
      <c r="G27" s="712"/>
      <c r="H27" s="713"/>
      <c r="I27" s="699"/>
      <c r="J27" s="717">
        <f>IF('エントリー変更情報'!C12="アリ",'エントリー変更情報'!D12,"")</f>
      </c>
      <c r="K27" s="718"/>
      <c r="L27" s="718"/>
      <c r="M27" s="718"/>
      <c r="N27" s="718"/>
      <c r="O27" s="718"/>
      <c r="P27" s="719"/>
      <c r="Q27" s="711"/>
      <c r="R27" s="712"/>
      <c r="S27" s="712"/>
      <c r="T27" s="712"/>
      <c r="U27" s="712"/>
      <c r="V27" s="735"/>
      <c r="W27" s="735"/>
      <c r="X27" s="735"/>
      <c r="Y27" s="735"/>
      <c r="Z27" s="712"/>
      <c r="AA27" s="712"/>
      <c r="AB27" s="712"/>
      <c r="AC27" s="712"/>
      <c r="AD27" s="712"/>
      <c r="AE27" s="713"/>
      <c r="AF27" s="164"/>
    </row>
    <row r="28" spans="1:32" ht="10.5" customHeight="1">
      <c r="A28" s="164"/>
      <c r="B28" s="705"/>
      <c r="C28" s="706"/>
      <c r="D28" s="717">
        <f>IF('エントリー変更情報'!C13="アリ",'スタッフ選手情報'!C12,"")</f>
      </c>
      <c r="E28" s="718"/>
      <c r="F28" s="718"/>
      <c r="G28" s="718"/>
      <c r="H28" s="723"/>
      <c r="I28" s="699">
        <f>IF('エントリー変更情報'!C13="アリ","→","")</f>
      </c>
      <c r="J28" s="700">
        <f>IF('エントリー変更情報'!C13="アリ",'エントリー変更情報'!E13,"")</f>
      </c>
      <c r="K28" s="701"/>
      <c r="L28" s="701"/>
      <c r="M28" s="701"/>
      <c r="N28" s="701"/>
      <c r="O28" s="701"/>
      <c r="P28" s="701"/>
      <c r="Q28" s="711">
        <f>IF('エントリー変更情報'!C13="アリ",'エントリー変更情報'!L30,"")</f>
      </c>
      <c r="R28" s="712"/>
      <c r="S28" s="712"/>
      <c r="T28" s="712"/>
      <c r="U28" s="712"/>
      <c r="V28" s="735">
        <f>IF('エントリー変更情報'!C13="アリ",'エントリー変更情報'!E30,"")</f>
      </c>
      <c r="W28" s="735"/>
      <c r="X28" s="735">
        <f>IF('エントリー変更情報'!C13="アリ",'エントリー変更情報'!G30,"")</f>
      </c>
      <c r="Y28" s="735"/>
      <c r="Z28" s="712">
        <f>IF('エントリー変更情報'!C13="アリ",CONCATENATE('エントリー変更情報'!I30,"中"),"")</f>
      </c>
      <c r="AA28" s="712"/>
      <c r="AB28" s="712">
        <f>IF('エントリー変更情報'!G14=1,'エントリー変更情報'!K31,"")</f>
      </c>
      <c r="AC28" s="712"/>
      <c r="AD28" s="712">
        <f>IF('エントリー変更情報'!I14=1,'エントリー変更情報'!M31,"")</f>
      </c>
      <c r="AE28" s="713"/>
      <c r="AF28" s="164"/>
    </row>
    <row r="29" spans="1:32" ht="18" customHeight="1">
      <c r="A29" s="164"/>
      <c r="B29" s="705"/>
      <c r="C29" s="706"/>
      <c r="D29" s="711"/>
      <c r="E29" s="712"/>
      <c r="F29" s="712"/>
      <c r="G29" s="712"/>
      <c r="H29" s="713"/>
      <c r="I29" s="699"/>
      <c r="J29" s="717">
        <f>IF('エントリー変更情報'!C13="アリ",'エントリー変更情報'!D13,"")</f>
      </c>
      <c r="K29" s="718"/>
      <c r="L29" s="718"/>
      <c r="M29" s="718"/>
      <c r="N29" s="718"/>
      <c r="O29" s="718"/>
      <c r="P29" s="719"/>
      <c r="Q29" s="711"/>
      <c r="R29" s="712"/>
      <c r="S29" s="712"/>
      <c r="T29" s="712"/>
      <c r="U29" s="712"/>
      <c r="V29" s="735"/>
      <c r="W29" s="735"/>
      <c r="X29" s="735"/>
      <c r="Y29" s="735"/>
      <c r="Z29" s="712"/>
      <c r="AA29" s="712"/>
      <c r="AB29" s="712"/>
      <c r="AC29" s="712"/>
      <c r="AD29" s="712"/>
      <c r="AE29" s="713"/>
      <c r="AF29" s="164"/>
    </row>
    <row r="30" spans="1:32" ht="10.5" customHeight="1">
      <c r="A30" s="164"/>
      <c r="B30" s="705"/>
      <c r="C30" s="706"/>
      <c r="D30" s="717">
        <f>IF('エントリー変更情報'!C14="アリ",'スタッフ選手情報'!C13,"")</f>
      </c>
      <c r="E30" s="718"/>
      <c r="F30" s="718"/>
      <c r="G30" s="718"/>
      <c r="H30" s="723"/>
      <c r="I30" s="699">
        <f>IF('エントリー変更情報'!C14="アリ","→","")</f>
      </c>
      <c r="J30" s="700">
        <f>IF('エントリー変更情報'!C14="アリ",'エントリー変更情報'!E14,"")</f>
      </c>
      <c r="K30" s="701"/>
      <c r="L30" s="701"/>
      <c r="M30" s="701"/>
      <c r="N30" s="701"/>
      <c r="O30" s="701"/>
      <c r="P30" s="701"/>
      <c r="Q30" s="711">
        <f>IF('エントリー変更情報'!C14="アリ",'エントリー変更情報'!L31,"")</f>
      </c>
      <c r="R30" s="712"/>
      <c r="S30" s="712"/>
      <c r="T30" s="712"/>
      <c r="U30" s="712"/>
      <c r="V30" s="735">
        <f>IF('エントリー変更情報'!C14="アリ",'エントリー変更情報'!E31,"")</f>
      </c>
      <c r="W30" s="735"/>
      <c r="X30" s="735">
        <f>IF('エントリー変更情報'!C14="アリ",'エントリー変更情報'!G31,"")</f>
      </c>
      <c r="Y30" s="735"/>
      <c r="Z30" s="712">
        <f>IF('エントリー変更情報'!C14="アリ",CONCATENATE('エントリー変更情報'!I31,"中"),"")</f>
      </c>
      <c r="AA30" s="712"/>
      <c r="AB30" s="712">
        <f>IF('エントリー変更情報'!G16=1,'エントリー変更情報'!K33,"")</f>
      </c>
      <c r="AC30" s="712"/>
      <c r="AD30" s="712">
        <f>IF('エントリー変更情報'!I16=1,'エントリー変更情報'!M33,"")</f>
      </c>
      <c r="AE30" s="713"/>
      <c r="AF30" s="164"/>
    </row>
    <row r="31" spans="1:32" ht="18" customHeight="1">
      <c r="A31" s="164"/>
      <c r="B31" s="705"/>
      <c r="C31" s="706"/>
      <c r="D31" s="711"/>
      <c r="E31" s="712"/>
      <c r="F31" s="712"/>
      <c r="G31" s="712"/>
      <c r="H31" s="713"/>
      <c r="I31" s="699"/>
      <c r="J31" s="717">
        <f>IF('エントリー変更情報'!C14="アリ",'エントリー変更情報'!D14,"")</f>
      </c>
      <c r="K31" s="718"/>
      <c r="L31" s="718"/>
      <c r="M31" s="718"/>
      <c r="N31" s="718"/>
      <c r="O31" s="718"/>
      <c r="P31" s="719"/>
      <c r="Q31" s="711"/>
      <c r="R31" s="712"/>
      <c r="S31" s="712"/>
      <c r="T31" s="712"/>
      <c r="U31" s="712"/>
      <c r="V31" s="735"/>
      <c r="W31" s="735"/>
      <c r="X31" s="735"/>
      <c r="Y31" s="735"/>
      <c r="Z31" s="712"/>
      <c r="AA31" s="712"/>
      <c r="AB31" s="712"/>
      <c r="AC31" s="712"/>
      <c r="AD31" s="712"/>
      <c r="AE31" s="713"/>
      <c r="AF31" s="164"/>
    </row>
    <row r="32" spans="1:32" ht="10.5" customHeight="1">
      <c r="A32" s="164"/>
      <c r="B32" s="705"/>
      <c r="C32" s="706"/>
      <c r="D32" s="717">
        <f>IF('エントリー変更情報'!C15="アリ",'スタッフ選手情報'!C14,"")</f>
      </c>
      <c r="E32" s="718"/>
      <c r="F32" s="718"/>
      <c r="G32" s="718"/>
      <c r="H32" s="723"/>
      <c r="I32" s="699">
        <f>IF('エントリー変更情報'!C15="アリ","→","")</f>
      </c>
      <c r="J32" s="700">
        <f>IF('エントリー変更情報'!C15="アリ",'エントリー変更情報'!E15,"")</f>
      </c>
      <c r="K32" s="701"/>
      <c r="L32" s="701"/>
      <c r="M32" s="701"/>
      <c r="N32" s="701"/>
      <c r="O32" s="701"/>
      <c r="P32" s="702"/>
      <c r="Q32" s="711">
        <f>IF('エントリー変更情報'!C15="アリ",'エントリー変更情報'!L32,"")</f>
      </c>
      <c r="R32" s="712"/>
      <c r="S32" s="712"/>
      <c r="T32" s="712"/>
      <c r="U32" s="712"/>
      <c r="V32" s="735">
        <f>IF('エントリー変更情報'!C15="アリ",'エントリー変更情報'!E32,"")</f>
      </c>
      <c r="W32" s="735"/>
      <c r="X32" s="735">
        <f>IF('エントリー変更情報'!C15="アリ",'エントリー変更情報'!G32,"")</f>
      </c>
      <c r="Y32" s="735"/>
      <c r="Z32" s="712">
        <f>IF('エントリー変更情報'!C15="アリ",CONCATENATE('エントリー変更情報'!I32,"中"),"")</f>
      </c>
      <c r="AA32" s="712"/>
      <c r="AB32" s="712">
        <f>IF('エントリー変更情報'!G18=1,'エントリー変更情報'!K35,"")</f>
      </c>
      <c r="AC32" s="712"/>
      <c r="AD32" s="712">
        <f>IF('エントリー変更情報'!I18=1,'エントリー変更情報'!M35,"")</f>
      </c>
      <c r="AE32" s="713"/>
      <c r="AF32" s="164"/>
    </row>
    <row r="33" spans="1:32" ht="18" customHeight="1">
      <c r="A33" s="164"/>
      <c r="B33" s="705"/>
      <c r="C33" s="706"/>
      <c r="D33" s="711"/>
      <c r="E33" s="712"/>
      <c r="F33" s="712"/>
      <c r="G33" s="712"/>
      <c r="H33" s="713"/>
      <c r="I33" s="699"/>
      <c r="J33" s="696">
        <f>IF('エントリー変更情報'!C15="アリ",'エントリー変更情報'!D15,"")</f>
      </c>
      <c r="K33" s="729"/>
      <c r="L33" s="729"/>
      <c r="M33" s="729"/>
      <c r="N33" s="729"/>
      <c r="O33" s="729"/>
      <c r="P33" s="730"/>
      <c r="Q33" s="711"/>
      <c r="R33" s="712"/>
      <c r="S33" s="712"/>
      <c r="T33" s="712"/>
      <c r="U33" s="712"/>
      <c r="V33" s="735"/>
      <c r="W33" s="735"/>
      <c r="X33" s="735"/>
      <c r="Y33" s="735"/>
      <c r="Z33" s="712"/>
      <c r="AA33" s="712"/>
      <c r="AB33" s="712"/>
      <c r="AC33" s="712"/>
      <c r="AD33" s="712"/>
      <c r="AE33" s="713"/>
      <c r="AF33" s="164"/>
    </row>
    <row r="34" spans="1:32" ht="10.5" customHeight="1">
      <c r="A34" s="164"/>
      <c r="B34" s="705"/>
      <c r="C34" s="706"/>
      <c r="D34" s="717">
        <f>IF('エントリー変更情報'!C16="アリ",'スタッフ選手情報'!C15,"")</f>
      </c>
      <c r="E34" s="718"/>
      <c r="F34" s="718"/>
      <c r="G34" s="718"/>
      <c r="H34" s="723"/>
      <c r="I34" s="699">
        <f>IF('エントリー変更情報'!C16="アリ","→","")</f>
      </c>
      <c r="J34" s="700">
        <f>IF('エントリー変更情報'!C16="アリ",'エントリー変更情報'!E16,"")</f>
      </c>
      <c r="K34" s="701"/>
      <c r="L34" s="701"/>
      <c r="M34" s="701"/>
      <c r="N34" s="701"/>
      <c r="O34" s="701"/>
      <c r="P34" s="702"/>
      <c r="Q34" s="711">
        <f>IF('エントリー変更情報'!C16="アリ",'エントリー変更情報'!L33,"")</f>
      </c>
      <c r="R34" s="712"/>
      <c r="S34" s="712"/>
      <c r="T34" s="712"/>
      <c r="U34" s="712"/>
      <c r="V34" s="735">
        <f>IF('エントリー変更情報'!C16="アリ",'エントリー変更情報'!E33,"")</f>
      </c>
      <c r="W34" s="735"/>
      <c r="X34" s="735">
        <f>IF('エントリー変更情報'!C16="アリ",'エントリー変更情報'!G33,"")</f>
      </c>
      <c r="Y34" s="735"/>
      <c r="Z34" s="712">
        <f>IF('エントリー変更情報'!C16="アリ",CONCATENATE('エントリー変更情報'!I33,"中"),"")</f>
      </c>
      <c r="AA34" s="712"/>
      <c r="AB34" s="712">
        <f>IF('エントリー変更情報'!G20=1,'エントリー変更情報'!K37,"")</f>
      </c>
      <c r="AC34" s="712"/>
      <c r="AD34" s="712">
        <f>IF('エントリー変更情報'!I20=1,'エントリー変更情報'!M37,"")</f>
      </c>
      <c r="AE34" s="713"/>
      <c r="AF34" s="164"/>
    </row>
    <row r="35" spans="1:32" ht="18" customHeight="1">
      <c r="A35" s="164"/>
      <c r="B35" s="705"/>
      <c r="C35" s="706"/>
      <c r="D35" s="711"/>
      <c r="E35" s="712"/>
      <c r="F35" s="712"/>
      <c r="G35" s="712"/>
      <c r="H35" s="713"/>
      <c r="I35" s="699"/>
      <c r="J35" s="696">
        <f>IF('エントリー変更情報'!C16="アリ",'エントリー変更情報'!D16,"")</f>
      </c>
      <c r="K35" s="729"/>
      <c r="L35" s="729"/>
      <c r="M35" s="729"/>
      <c r="N35" s="729"/>
      <c r="O35" s="729"/>
      <c r="P35" s="730"/>
      <c r="Q35" s="711"/>
      <c r="R35" s="712"/>
      <c r="S35" s="712"/>
      <c r="T35" s="712"/>
      <c r="U35" s="712"/>
      <c r="V35" s="735"/>
      <c r="W35" s="735"/>
      <c r="X35" s="735"/>
      <c r="Y35" s="735"/>
      <c r="Z35" s="712"/>
      <c r="AA35" s="712"/>
      <c r="AB35" s="712"/>
      <c r="AC35" s="712"/>
      <c r="AD35" s="712"/>
      <c r="AE35" s="713"/>
      <c r="AF35" s="164"/>
    </row>
    <row r="36" spans="1:32" ht="10.5" customHeight="1">
      <c r="A36" s="164"/>
      <c r="B36" s="705"/>
      <c r="C36" s="706"/>
      <c r="D36" s="717">
        <f>IF('エントリー変更情報'!C17="アリ",'スタッフ選手情報'!C16,"")</f>
      </c>
      <c r="E36" s="718"/>
      <c r="F36" s="718"/>
      <c r="G36" s="718"/>
      <c r="H36" s="723"/>
      <c r="I36" s="699">
        <f>IF('エントリー変更情報'!C17="アリ","→","")</f>
      </c>
      <c r="J36" s="700">
        <f>IF('エントリー変更情報'!C17="アリ",'エントリー変更情報'!E17,"")</f>
      </c>
      <c r="K36" s="701"/>
      <c r="L36" s="701"/>
      <c r="M36" s="701"/>
      <c r="N36" s="701"/>
      <c r="O36" s="701"/>
      <c r="P36" s="702"/>
      <c r="Q36" s="711">
        <f>IF('エントリー変更情報'!C17="アリ",'エントリー変更情報'!L34,"")</f>
      </c>
      <c r="R36" s="712"/>
      <c r="S36" s="712"/>
      <c r="T36" s="712"/>
      <c r="U36" s="712"/>
      <c r="V36" s="735">
        <f>IF('エントリー変更情報'!C17="アリ",'エントリー変更情報'!E34,"")</f>
      </c>
      <c r="W36" s="735"/>
      <c r="X36" s="735">
        <f>IF('エントリー変更情報'!C17="アリ",'エントリー変更情報'!G34,"")</f>
      </c>
      <c r="Y36" s="735"/>
      <c r="Z36" s="712">
        <f>IF('エントリー変更情報'!C17="アリ",CONCATENATE('エントリー変更情報'!I34,"中"),"")</f>
      </c>
      <c r="AA36" s="712"/>
      <c r="AB36" s="712">
        <f>IF('エントリー変更情報'!G22=1,'エントリー変更情報'!K39,"")</f>
      </c>
      <c r="AC36" s="712"/>
      <c r="AD36" s="712">
        <f>IF('エントリー変更情報'!I22=1,'エントリー変更情報'!M39,"")</f>
      </c>
      <c r="AE36" s="713"/>
      <c r="AF36" s="164"/>
    </row>
    <row r="37" spans="1:32" ht="18" customHeight="1">
      <c r="A37" s="164"/>
      <c r="B37" s="705"/>
      <c r="C37" s="706"/>
      <c r="D37" s="711"/>
      <c r="E37" s="712"/>
      <c r="F37" s="712"/>
      <c r="G37" s="712"/>
      <c r="H37" s="713"/>
      <c r="I37" s="699"/>
      <c r="J37" s="696">
        <f>IF('エントリー変更情報'!C17="アリ",'エントリー変更情報'!D17,"")</f>
      </c>
      <c r="K37" s="729"/>
      <c r="L37" s="729"/>
      <c r="M37" s="729"/>
      <c r="N37" s="729"/>
      <c r="O37" s="729"/>
      <c r="P37" s="730"/>
      <c r="Q37" s="711"/>
      <c r="R37" s="712"/>
      <c r="S37" s="712"/>
      <c r="T37" s="712"/>
      <c r="U37" s="712"/>
      <c r="V37" s="735"/>
      <c r="W37" s="735"/>
      <c r="X37" s="735"/>
      <c r="Y37" s="735"/>
      <c r="Z37" s="712"/>
      <c r="AA37" s="712"/>
      <c r="AB37" s="712"/>
      <c r="AC37" s="712"/>
      <c r="AD37" s="712"/>
      <c r="AE37" s="713"/>
      <c r="AF37" s="164"/>
    </row>
    <row r="38" spans="1:32" ht="10.5" customHeight="1">
      <c r="A38" s="164"/>
      <c r="B38" s="705"/>
      <c r="C38" s="706"/>
      <c r="D38" s="717">
        <f>IF('エントリー変更情報'!C18="アリ",'スタッフ選手情報'!C17,"")</f>
      </c>
      <c r="E38" s="718"/>
      <c r="F38" s="718"/>
      <c r="G38" s="718"/>
      <c r="H38" s="723"/>
      <c r="I38" s="699">
        <f>IF('エントリー変更情報'!C18="アリ","→","")</f>
      </c>
      <c r="J38" s="700">
        <f>IF('エントリー変更情報'!C18="アリ",'エントリー変更情報'!E18,"")</f>
      </c>
      <c r="K38" s="701"/>
      <c r="L38" s="701"/>
      <c r="M38" s="701"/>
      <c r="N38" s="701"/>
      <c r="O38" s="701"/>
      <c r="P38" s="702"/>
      <c r="Q38" s="711">
        <f>IF('エントリー変更情報'!C18="アリ",'エントリー変更情報'!L35,"")</f>
      </c>
      <c r="R38" s="712"/>
      <c r="S38" s="712"/>
      <c r="T38" s="712"/>
      <c r="U38" s="712"/>
      <c r="V38" s="735">
        <f>IF('エントリー変更情報'!C18="アリ",'エントリー変更情報'!E35,"")</f>
      </c>
      <c r="W38" s="735"/>
      <c r="X38" s="735">
        <f>IF('エントリー変更情報'!C18="アリ",'エントリー変更情報'!G35,"")</f>
      </c>
      <c r="Y38" s="735"/>
      <c r="Z38" s="712">
        <f>IF('エントリー変更情報'!C18="アリ",CONCATENATE('エントリー変更情報'!I35,"中"),"")</f>
      </c>
      <c r="AA38" s="712"/>
      <c r="AB38" s="712">
        <f>IF('エントリー変更情報'!G24=1,'エントリー変更情報'!K41,"")</f>
      </c>
      <c r="AC38" s="712"/>
      <c r="AD38" s="712">
        <f>IF('エントリー変更情報'!I24=1,'エントリー変更情報'!M41,"")</f>
      </c>
      <c r="AE38" s="713"/>
      <c r="AF38" s="164"/>
    </row>
    <row r="39" spans="1:32" ht="18" customHeight="1">
      <c r="A39" s="164"/>
      <c r="B39" s="705"/>
      <c r="C39" s="706"/>
      <c r="D39" s="711"/>
      <c r="E39" s="712"/>
      <c r="F39" s="712"/>
      <c r="G39" s="712"/>
      <c r="H39" s="713"/>
      <c r="I39" s="699"/>
      <c r="J39" s="696">
        <f>IF('エントリー変更情報'!C18="アリ",'エントリー変更情報'!D18,"")</f>
      </c>
      <c r="K39" s="729"/>
      <c r="L39" s="729"/>
      <c r="M39" s="729"/>
      <c r="N39" s="729"/>
      <c r="O39" s="729"/>
      <c r="P39" s="730"/>
      <c r="Q39" s="711"/>
      <c r="R39" s="712"/>
      <c r="S39" s="712"/>
      <c r="T39" s="712"/>
      <c r="U39" s="712"/>
      <c r="V39" s="735"/>
      <c r="W39" s="735"/>
      <c r="X39" s="735"/>
      <c r="Y39" s="735"/>
      <c r="Z39" s="712"/>
      <c r="AA39" s="712"/>
      <c r="AB39" s="712"/>
      <c r="AC39" s="712"/>
      <c r="AD39" s="712"/>
      <c r="AE39" s="713"/>
      <c r="AF39" s="164"/>
    </row>
    <row r="40" spans="1:32" ht="10.5" customHeight="1">
      <c r="A40" s="164"/>
      <c r="B40" s="705"/>
      <c r="C40" s="706"/>
      <c r="D40" s="717">
        <f>IF('エントリー変更情報'!C19="アリ",'スタッフ選手情報'!C18,"")</f>
      </c>
      <c r="E40" s="718"/>
      <c r="F40" s="718"/>
      <c r="G40" s="718"/>
      <c r="H40" s="723"/>
      <c r="I40" s="699">
        <f>IF('エントリー変更情報'!C19="アリ","→","")</f>
      </c>
      <c r="J40" s="700">
        <f>IF('エントリー変更情報'!C19="アリ",'エントリー変更情報'!E19,"")</f>
      </c>
      <c r="K40" s="701"/>
      <c r="L40" s="701"/>
      <c r="M40" s="701"/>
      <c r="N40" s="701"/>
      <c r="O40" s="701"/>
      <c r="P40" s="702"/>
      <c r="Q40" s="711">
        <f>IF('エントリー変更情報'!C19="アリ",'エントリー変更情報'!L36,"")</f>
      </c>
      <c r="R40" s="712"/>
      <c r="S40" s="712"/>
      <c r="T40" s="712"/>
      <c r="U40" s="712"/>
      <c r="V40" s="735">
        <f>IF('エントリー変更情報'!C19="アリ",'エントリー変更情報'!E36,"")</f>
      </c>
      <c r="W40" s="735"/>
      <c r="X40" s="735">
        <f>IF('エントリー変更情報'!C19="アリ",'エントリー変更情報'!G36,"")</f>
      </c>
      <c r="Y40" s="735"/>
      <c r="Z40" s="712">
        <f>IF('エントリー変更情報'!C19="アリ",CONCATENATE('エントリー変更情報'!I36,"中"),"")</f>
      </c>
      <c r="AA40" s="712"/>
      <c r="AB40" s="712">
        <f>IF('エントリー変更情報'!G26=1,'エントリー変更情報'!K43,"")</f>
      </c>
      <c r="AC40" s="712"/>
      <c r="AD40" s="712">
        <f>IF('エントリー変更情報'!I26=1,'エントリー変更情報'!M43,"")</f>
      </c>
      <c r="AE40" s="713"/>
      <c r="AF40" s="164"/>
    </row>
    <row r="41" spans="1:32" ht="17.25" customHeight="1">
      <c r="A41" s="164"/>
      <c r="B41" s="705"/>
      <c r="C41" s="706"/>
      <c r="D41" s="711"/>
      <c r="E41" s="712"/>
      <c r="F41" s="712"/>
      <c r="G41" s="712"/>
      <c r="H41" s="713"/>
      <c r="I41" s="699"/>
      <c r="J41" s="696">
        <f>IF('エントリー変更情報'!C19="アリ",'エントリー変更情報'!D19,"")</f>
      </c>
      <c r="K41" s="729"/>
      <c r="L41" s="729"/>
      <c r="M41" s="729"/>
      <c r="N41" s="729"/>
      <c r="O41" s="729"/>
      <c r="P41" s="730"/>
      <c r="Q41" s="711"/>
      <c r="R41" s="712"/>
      <c r="S41" s="712"/>
      <c r="T41" s="712"/>
      <c r="U41" s="712"/>
      <c r="V41" s="735"/>
      <c r="W41" s="735"/>
      <c r="X41" s="735"/>
      <c r="Y41" s="735"/>
      <c r="Z41" s="712"/>
      <c r="AA41" s="712"/>
      <c r="AB41" s="712"/>
      <c r="AC41" s="712"/>
      <c r="AD41" s="712"/>
      <c r="AE41" s="713"/>
      <c r="AF41" s="164"/>
    </row>
    <row r="42" spans="1:32" ht="10.5" customHeight="1">
      <c r="A42" s="164"/>
      <c r="B42" s="705"/>
      <c r="C42" s="706"/>
      <c r="D42" s="717">
        <f>IF('エントリー変更情報'!C20="アリ",'スタッフ選手情報'!C19,"")</f>
      </c>
      <c r="E42" s="718"/>
      <c r="F42" s="718"/>
      <c r="G42" s="718"/>
      <c r="H42" s="723"/>
      <c r="I42" s="699">
        <f>IF('エントリー変更情報'!C20="アリ","→","")</f>
      </c>
      <c r="J42" s="700">
        <f>IF('エントリー変更情報'!C20="アリ",'エントリー変更情報'!E20,"")</f>
      </c>
      <c r="K42" s="701"/>
      <c r="L42" s="701"/>
      <c r="M42" s="701"/>
      <c r="N42" s="701"/>
      <c r="O42" s="701"/>
      <c r="P42" s="702"/>
      <c r="Q42" s="711">
        <f>IF('エントリー変更情報'!C20="アリ",'エントリー変更情報'!L37,"")</f>
      </c>
      <c r="R42" s="712"/>
      <c r="S42" s="712"/>
      <c r="T42" s="712"/>
      <c r="U42" s="712"/>
      <c r="V42" s="735">
        <f>IF('エントリー変更情報'!C20="アリ",'エントリー変更情報'!E37,"")</f>
      </c>
      <c r="W42" s="735"/>
      <c r="X42" s="735">
        <f>IF('エントリー変更情報'!C20="アリ",'エントリー変更情報'!G37,"")</f>
      </c>
      <c r="Y42" s="735"/>
      <c r="Z42" s="712">
        <f>IF('エントリー変更情報'!C20="アリ",CONCATENATE('エントリー変更情報'!I37,"中"),"")</f>
      </c>
      <c r="AA42" s="712"/>
      <c r="AB42" s="712">
        <f>IF('エントリー変更情報'!G28=1,'エントリー変更情報'!K45,"")</f>
      </c>
      <c r="AC42" s="712"/>
      <c r="AD42" s="712">
        <f>IF('エントリー変更情報'!I28=1,'エントリー変更情報'!M45,"")</f>
      </c>
      <c r="AE42" s="713"/>
      <c r="AF42" s="164"/>
    </row>
    <row r="43" spans="1:32" ht="18" customHeight="1">
      <c r="A43" s="164"/>
      <c r="B43" s="705"/>
      <c r="C43" s="706"/>
      <c r="D43" s="711"/>
      <c r="E43" s="712"/>
      <c r="F43" s="712"/>
      <c r="G43" s="712"/>
      <c r="H43" s="713"/>
      <c r="I43" s="699"/>
      <c r="J43" s="696">
        <f>IF('エントリー変更情報'!C20="アリ",'エントリー変更情報'!D20,"")</f>
      </c>
      <c r="K43" s="729"/>
      <c r="L43" s="729"/>
      <c r="M43" s="729"/>
      <c r="N43" s="729"/>
      <c r="O43" s="729"/>
      <c r="P43" s="730"/>
      <c r="Q43" s="711"/>
      <c r="R43" s="712"/>
      <c r="S43" s="712"/>
      <c r="T43" s="712"/>
      <c r="U43" s="712"/>
      <c r="V43" s="735"/>
      <c r="W43" s="735"/>
      <c r="X43" s="735"/>
      <c r="Y43" s="735"/>
      <c r="Z43" s="712"/>
      <c r="AA43" s="712"/>
      <c r="AB43" s="712"/>
      <c r="AC43" s="712"/>
      <c r="AD43" s="712"/>
      <c r="AE43" s="713"/>
      <c r="AF43" s="164"/>
    </row>
    <row r="44" spans="1:32" ht="10.5" customHeight="1">
      <c r="A44" s="164"/>
      <c r="B44" s="705"/>
      <c r="C44" s="706"/>
      <c r="D44" s="717">
        <f>IF('エントリー変更情報'!C21="アリ",'スタッフ選手情報'!C20,"")</f>
      </c>
      <c r="E44" s="718"/>
      <c r="F44" s="718"/>
      <c r="G44" s="718"/>
      <c r="H44" s="723"/>
      <c r="I44" s="699">
        <f>IF('エントリー変更情報'!C21="アリ","→","")</f>
      </c>
      <c r="J44" s="700">
        <f>IF('エントリー変更情報'!C21="アリ",'エントリー変更情報'!E21,"")</f>
      </c>
      <c r="K44" s="701"/>
      <c r="L44" s="701"/>
      <c r="M44" s="701"/>
      <c r="N44" s="701"/>
      <c r="O44" s="701"/>
      <c r="P44" s="702"/>
      <c r="Q44" s="711">
        <f>IF('エントリー変更情報'!C21="アリ",'エントリー変更情報'!L38,"")</f>
      </c>
      <c r="R44" s="712"/>
      <c r="S44" s="712"/>
      <c r="T44" s="712"/>
      <c r="U44" s="712"/>
      <c r="V44" s="735">
        <f>IF('エントリー変更情報'!C21="アリ",'エントリー変更情報'!E38,"")</f>
      </c>
      <c r="W44" s="735"/>
      <c r="X44" s="735">
        <f>IF('エントリー変更情報'!C21="アリ",'エントリー変更情報'!G38,"")</f>
      </c>
      <c r="Y44" s="735"/>
      <c r="Z44" s="712">
        <f>IF('エントリー変更情報'!C21="アリ",CONCATENATE('エントリー変更情報'!I38,"中"),"")</f>
      </c>
      <c r="AA44" s="712"/>
      <c r="AB44" s="712">
        <f>IF('エントリー変更情報'!G30=1,'エントリー変更情報'!K47,"")</f>
      </c>
      <c r="AC44" s="712"/>
      <c r="AD44" s="712">
        <f>IF('エントリー変更情報'!I30=1,'エントリー変更情報'!M47,"")</f>
      </c>
      <c r="AE44" s="713"/>
      <c r="AF44" s="164"/>
    </row>
    <row r="45" spans="1:32" ht="18" customHeight="1">
      <c r="A45" s="164"/>
      <c r="B45" s="705"/>
      <c r="C45" s="706"/>
      <c r="D45" s="711"/>
      <c r="E45" s="712"/>
      <c r="F45" s="712"/>
      <c r="G45" s="712"/>
      <c r="H45" s="713"/>
      <c r="I45" s="699"/>
      <c r="J45" s="696">
        <f>IF('エントリー変更情報'!C21="アリ",'エントリー変更情報'!D21,"")</f>
      </c>
      <c r="K45" s="729"/>
      <c r="L45" s="729"/>
      <c r="M45" s="729"/>
      <c r="N45" s="729"/>
      <c r="O45" s="729"/>
      <c r="P45" s="730"/>
      <c r="Q45" s="711"/>
      <c r="R45" s="712"/>
      <c r="S45" s="712"/>
      <c r="T45" s="712"/>
      <c r="U45" s="712"/>
      <c r="V45" s="735"/>
      <c r="W45" s="735"/>
      <c r="X45" s="735"/>
      <c r="Y45" s="735"/>
      <c r="Z45" s="712"/>
      <c r="AA45" s="712"/>
      <c r="AB45" s="712"/>
      <c r="AC45" s="712"/>
      <c r="AD45" s="712"/>
      <c r="AE45" s="713"/>
      <c r="AF45" s="164"/>
    </row>
    <row r="46" spans="1:32" ht="10.5" customHeight="1">
      <c r="A46" s="164"/>
      <c r="B46" s="705"/>
      <c r="C46" s="706"/>
      <c r="D46" s="717">
        <f>IF('エントリー変更情報'!C22="アリ",'スタッフ選手情報'!C21,"")</f>
      </c>
      <c r="E46" s="718"/>
      <c r="F46" s="718"/>
      <c r="G46" s="718"/>
      <c r="H46" s="723"/>
      <c r="I46" s="699">
        <f>IF('エントリー変更情報'!C22="アリ","→","")</f>
      </c>
      <c r="J46" s="700">
        <f>IF('エントリー変更情報'!C22="アリ",'エントリー変更情報'!E22,"")</f>
      </c>
      <c r="K46" s="701"/>
      <c r="L46" s="701"/>
      <c r="M46" s="701"/>
      <c r="N46" s="701"/>
      <c r="O46" s="701"/>
      <c r="P46" s="702"/>
      <c r="Q46" s="711">
        <f>IF('エントリー変更情報'!C22="アリ",'エントリー変更情報'!L39,"")</f>
      </c>
      <c r="R46" s="712"/>
      <c r="S46" s="712"/>
      <c r="T46" s="712"/>
      <c r="U46" s="712"/>
      <c r="V46" s="735">
        <f>IF('エントリー変更情報'!C22="アリ",'エントリー変更情報'!E39,"")</f>
      </c>
      <c r="W46" s="735"/>
      <c r="X46" s="735">
        <f>IF('エントリー変更情報'!C22="アリ",'エントリー変更情報'!G39,"")</f>
      </c>
      <c r="Y46" s="735"/>
      <c r="Z46" s="712">
        <f>IF('エントリー変更情報'!C22="アリ",CONCATENATE('エントリー変更情報'!I39,"中"),"")</f>
      </c>
      <c r="AA46" s="712"/>
      <c r="AB46" s="712">
        <f>IF('エントリー変更情報'!G32=1,'エントリー変更情報'!K49,"")</f>
      </c>
      <c r="AC46" s="712"/>
      <c r="AD46" s="712">
        <f>IF('エントリー変更情報'!I32=1,'エントリー変更情報'!M49,"")</f>
      </c>
      <c r="AE46" s="713"/>
      <c r="AF46" s="164"/>
    </row>
    <row r="47" spans="1:32" ht="18" customHeight="1">
      <c r="A47" s="164"/>
      <c r="B47" s="705"/>
      <c r="C47" s="706"/>
      <c r="D47" s="711"/>
      <c r="E47" s="712"/>
      <c r="F47" s="712"/>
      <c r="G47" s="712"/>
      <c r="H47" s="713"/>
      <c r="I47" s="699"/>
      <c r="J47" s="696">
        <f>IF('エントリー変更情報'!C22="アリ",'エントリー変更情報'!D22,"")</f>
      </c>
      <c r="K47" s="729"/>
      <c r="L47" s="729"/>
      <c r="M47" s="729"/>
      <c r="N47" s="729"/>
      <c r="O47" s="729"/>
      <c r="P47" s="730"/>
      <c r="Q47" s="711"/>
      <c r="R47" s="712"/>
      <c r="S47" s="712"/>
      <c r="T47" s="712"/>
      <c r="U47" s="712"/>
      <c r="V47" s="735"/>
      <c r="W47" s="735"/>
      <c r="X47" s="735"/>
      <c r="Y47" s="735"/>
      <c r="Z47" s="712"/>
      <c r="AA47" s="712"/>
      <c r="AB47" s="712"/>
      <c r="AC47" s="712"/>
      <c r="AD47" s="712"/>
      <c r="AE47" s="713"/>
      <c r="AF47" s="164"/>
    </row>
    <row r="48" spans="1:32" ht="10.5" customHeight="1">
      <c r="A48" s="164"/>
      <c r="B48" s="705"/>
      <c r="C48" s="706"/>
      <c r="D48" s="717">
        <f>IF('エントリー変更情報'!C23="アリ",'スタッフ選手情報'!C22,"")</f>
      </c>
      <c r="E48" s="718"/>
      <c r="F48" s="718"/>
      <c r="G48" s="718"/>
      <c r="H48" s="723"/>
      <c r="I48" s="699">
        <f>IF('エントリー変更情報'!C23="アリ","→","")</f>
      </c>
      <c r="J48" s="700">
        <f>IF('エントリー変更情報'!C23="アリ",'エントリー変更情報'!E23,"")</f>
      </c>
      <c r="K48" s="701"/>
      <c r="L48" s="701"/>
      <c r="M48" s="701"/>
      <c r="N48" s="701"/>
      <c r="O48" s="701"/>
      <c r="P48" s="702"/>
      <c r="Q48" s="711">
        <f>IF('エントリー変更情報'!C23="アリ",'エントリー変更情報'!L40,"")</f>
      </c>
      <c r="R48" s="712"/>
      <c r="S48" s="712"/>
      <c r="T48" s="712"/>
      <c r="U48" s="712"/>
      <c r="V48" s="735">
        <f>IF('エントリー変更情報'!C23="アリ",'エントリー変更情報'!E40,"")</f>
      </c>
      <c r="W48" s="735"/>
      <c r="X48" s="735">
        <f>IF('エントリー変更情報'!C23="アリ",'エントリー変更情報'!G40,"")</f>
      </c>
      <c r="Y48" s="735"/>
      <c r="Z48" s="712">
        <f>IF('エントリー変更情報'!C23="アリ",CONCATENATE('エントリー変更情報'!I40,"中"),"")</f>
      </c>
      <c r="AA48" s="712"/>
      <c r="AB48" s="712">
        <f>IF('エントリー変更情報'!G34=1,'エントリー変更情報'!K51,"")</f>
      </c>
      <c r="AC48" s="712"/>
      <c r="AD48" s="712">
        <f>IF('エントリー変更情報'!I34=1,'エントリー変更情報'!M51,"")</f>
      </c>
      <c r="AE48" s="713"/>
      <c r="AF48" s="164"/>
    </row>
    <row r="49" spans="1:32" ht="18" customHeight="1">
      <c r="A49" s="164"/>
      <c r="B49" s="705"/>
      <c r="C49" s="706"/>
      <c r="D49" s="711"/>
      <c r="E49" s="712"/>
      <c r="F49" s="712"/>
      <c r="G49" s="712"/>
      <c r="H49" s="713"/>
      <c r="I49" s="699"/>
      <c r="J49" s="696">
        <f>IF('エントリー変更情報'!C23="アリ",'エントリー変更情報'!D23,"")</f>
      </c>
      <c r="K49" s="729"/>
      <c r="L49" s="729"/>
      <c r="M49" s="729"/>
      <c r="N49" s="729"/>
      <c r="O49" s="729"/>
      <c r="P49" s="730"/>
      <c r="Q49" s="711"/>
      <c r="R49" s="712"/>
      <c r="S49" s="712"/>
      <c r="T49" s="712"/>
      <c r="U49" s="712"/>
      <c r="V49" s="735"/>
      <c r="W49" s="735"/>
      <c r="X49" s="735"/>
      <c r="Y49" s="735"/>
      <c r="Z49" s="712"/>
      <c r="AA49" s="712"/>
      <c r="AB49" s="712"/>
      <c r="AC49" s="712"/>
      <c r="AD49" s="712"/>
      <c r="AE49" s="713"/>
      <c r="AF49" s="164"/>
    </row>
    <row r="50" spans="1:32" ht="10.5" customHeight="1">
      <c r="A50" s="164"/>
      <c r="B50" s="705"/>
      <c r="C50" s="706"/>
      <c r="D50" s="717">
        <f>IF('エントリー変更情報'!C24="アリ",'スタッフ選手情報'!C23,"")</f>
      </c>
      <c r="E50" s="718"/>
      <c r="F50" s="718"/>
      <c r="G50" s="718"/>
      <c r="H50" s="723"/>
      <c r="I50" s="699">
        <f>IF('エントリー変更情報'!C24="アリ","→","")</f>
      </c>
      <c r="J50" s="700">
        <f>IF('エントリー変更情報'!C24="アリ",'エントリー変更情報'!E24,"")</f>
      </c>
      <c r="K50" s="701"/>
      <c r="L50" s="701"/>
      <c r="M50" s="701"/>
      <c r="N50" s="701"/>
      <c r="O50" s="701"/>
      <c r="P50" s="702"/>
      <c r="Q50" s="711">
        <f>IF('エントリー変更情報'!C24="アリ",'エントリー変更情報'!L41,"")</f>
      </c>
      <c r="R50" s="712"/>
      <c r="S50" s="712"/>
      <c r="T50" s="712"/>
      <c r="U50" s="712"/>
      <c r="V50" s="735">
        <f>IF('エントリー変更情報'!C24="アリ",'エントリー変更情報'!E41,"")</f>
      </c>
      <c r="W50" s="735"/>
      <c r="X50" s="735">
        <f>IF('エントリー変更情報'!C24="アリ",'エントリー変更情報'!G41,"")</f>
      </c>
      <c r="Y50" s="735"/>
      <c r="Z50" s="712">
        <f>IF('エントリー変更情報'!C24="アリ",CONCATENATE('エントリー変更情報'!I41,"中"),"")</f>
      </c>
      <c r="AA50" s="712"/>
      <c r="AB50" s="712">
        <f>IF('エントリー変更情報'!G36=1,'エントリー変更情報'!K53,"")</f>
      </c>
      <c r="AC50" s="712"/>
      <c r="AD50" s="712">
        <f>IF('エントリー変更情報'!I36=1,'エントリー変更情報'!M53,"")</f>
      </c>
      <c r="AE50" s="713"/>
      <c r="AF50" s="164"/>
    </row>
    <row r="51" spans="1:32" ht="18" customHeight="1">
      <c r="A51" s="164"/>
      <c r="B51" s="705"/>
      <c r="C51" s="706"/>
      <c r="D51" s="711"/>
      <c r="E51" s="712"/>
      <c r="F51" s="712"/>
      <c r="G51" s="712"/>
      <c r="H51" s="713"/>
      <c r="I51" s="699"/>
      <c r="J51" s="696">
        <f>IF('エントリー変更情報'!C24="アリ",'エントリー変更情報'!D24,"")</f>
      </c>
      <c r="K51" s="729"/>
      <c r="L51" s="729"/>
      <c r="M51" s="729"/>
      <c r="N51" s="729"/>
      <c r="O51" s="729"/>
      <c r="P51" s="730"/>
      <c r="Q51" s="711"/>
      <c r="R51" s="712"/>
      <c r="S51" s="712"/>
      <c r="T51" s="712"/>
      <c r="U51" s="712"/>
      <c r="V51" s="735"/>
      <c r="W51" s="735"/>
      <c r="X51" s="735"/>
      <c r="Y51" s="735"/>
      <c r="Z51" s="712"/>
      <c r="AA51" s="712"/>
      <c r="AB51" s="712"/>
      <c r="AC51" s="712"/>
      <c r="AD51" s="712"/>
      <c r="AE51" s="713"/>
      <c r="AF51" s="164"/>
    </row>
    <row r="52" spans="1:32" ht="10.5" customHeight="1">
      <c r="A52" s="164"/>
      <c r="B52" s="705"/>
      <c r="C52" s="706"/>
      <c r="D52" s="717">
        <f>IF('エントリー変更情報'!C25="アリ",'スタッフ選手情報'!C24,"")</f>
      </c>
      <c r="E52" s="718"/>
      <c r="F52" s="718"/>
      <c r="G52" s="718"/>
      <c r="H52" s="723"/>
      <c r="I52" s="699">
        <f>IF('エントリー変更情報'!C25="アリ","→","")</f>
      </c>
      <c r="J52" s="700">
        <f>IF('エントリー変更情報'!C25="アリ",'エントリー変更情報'!E25,"")</f>
      </c>
      <c r="K52" s="701"/>
      <c r="L52" s="701"/>
      <c r="M52" s="701"/>
      <c r="N52" s="701"/>
      <c r="O52" s="701"/>
      <c r="P52" s="702"/>
      <c r="Q52" s="711">
        <f>IF('エントリー変更情報'!C25="アリ",'エントリー変更情報'!L42,"")</f>
      </c>
      <c r="R52" s="712"/>
      <c r="S52" s="712"/>
      <c r="T52" s="712"/>
      <c r="U52" s="712"/>
      <c r="V52" s="735">
        <f>IF('エントリー変更情報'!C25="アリ",'エントリー変更情報'!E42,"")</f>
      </c>
      <c r="W52" s="735"/>
      <c r="X52" s="735">
        <f>IF('エントリー変更情報'!C25="アリ",'エントリー変更情報'!G42,"")</f>
      </c>
      <c r="Y52" s="735"/>
      <c r="Z52" s="712">
        <f>IF('エントリー変更情報'!C25="アリ",CONCATENATE('エントリー変更情報'!I42,"中"),"")</f>
      </c>
      <c r="AA52" s="712"/>
      <c r="AB52" s="712">
        <f>IF('エントリー変更情報'!G38=1,'エントリー変更情報'!K55,"")</f>
      </c>
      <c r="AC52" s="712"/>
      <c r="AD52" s="712">
        <f>IF('エントリー変更情報'!I38=1,'エントリー変更情報'!M55,"")</f>
      </c>
      <c r="AE52" s="713"/>
      <c r="AF52" s="164"/>
    </row>
    <row r="53" spans="1:32" ht="18" customHeight="1">
      <c r="A53" s="164"/>
      <c r="B53" s="705"/>
      <c r="C53" s="706"/>
      <c r="D53" s="711"/>
      <c r="E53" s="712"/>
      <c r="F53" s="712"/>
      <c r="G53" s="712"/>
      <c r="H53" s="713"/>
      <c r="I53" s="699"/>
      <c r="J53" s="696">
        <f>IF('エントリー変更情報'!C25="アリ",'エントリー変更情報'!D25,"")</f>
      </c>
      <c r="K53" s="729"/>
      <c r="L53" s="729"/>
      <c r="M53" s="729"/>
      <c r="N53" s="729"/>
      <c r="O53" s="729"/>
      <c r="P53" s="730"/>
      <c r="Q53" s="711"/>
      <c r="R53" s="712"/>
      <c r="S53" s="712"/>
      <c r="T53" s="712"/>
      <c r="U53" s="712"/>
      <c r="V53" s="735"/>
      <c r="W53" s="735"/>
      <c r="X53" s="735"/>
      <c r="Y53" s="735"/>
      <c r="Z53" s="712"/>
      <c r="AA53" s="712"/>
      <c r="AB53" s="712"/>
      <c r="AC53" s="712"/>
      <c r="AD53" s="712"/>
      <c r="AE53" s="713"/>
      <c r="AF53" s="164"/>
    </row>
    <row r="54" spans="1:32" ht="10.5" customHeight="1">
      <c r="A54" s="164"/>
      <c r="B54" s="705"/>
      <c r="C54" s="706"/>
      <c r="D54" s="717">
        <f>IF('エントリー変更情報'!C26="アリ",'スタッフ選手情報'!C25,"")</f>
      </c>
      <c r="E54" s="718"/>
      <c r="F54" s="718"/>
      <c r="G54" s="718"/>
      <c r="H54" s="723"/>
      <c r="I54" s="699">
        <f>IF('エントリー変更情報'!C26="アリ","→","")</f>
      </c>
      <c r="J54" s="700">
        <f>IF('エントリー変更情報'!C26="アリ",'エントリー変更情報'!E26,"")</f>
      </c>
      <c r="K54" s="701"/>
      <c r="L54" s="701"/>
      <c r="M54" s="701"/>
      <c r="N54" s="701"/>
      <c r="O54" s="701"/>
      <c r="P54" s="702"/>
      <c r="Q54" s="711">
        <f>IF('エントリー変更情報'!C26="アリ",'エントリー変更情報'!L43,"")</f>
      </c>
      <c r="R54" s="712"/>
      <c r="S54" s="712"/>
      <c r="T54" s="712"/>
      <c r="U54" s="712"/>
      <c r="V54" s="735">
        <f>IF('エントリー変更情報'!C26="アリ",'エントリー変更情報'!E43,"")</f>
      </c>
      <c r="W54" s="735"/>
      <c r="X54" s="735">
        <f>IF('エントリー変更情報'!C26="アリ",'エントリー変更情報'!G43,"")</f>
      </c>
      <c r="Y54" s="735"/>
      <c r="Z54" s="712">
        <f>IF('エントリー変更情報'!C26="アリ",CONCATENATE('エントリー変更情報'!I43,"中"),"")</f>
      </c>
      <c r="AA54" s="712"/>
      <c r="AB54" s="712">
        <f>IF('エントリー変更情報'!G40=1,'エントリー変更情報'!K57,"")</f>
      </c>
      <c r="AC54" s="712"/>
      <c r="AD54" s="712">
        <f>IF('エントリー変更情報'!I40=1,'エントリー変更情報'!M57,"")</f>
      </c>
      <c r="AE54" s="713"/>
      <c r="AF54" s="164"/>
    </row>
    <row r="55" spans="1:32" ht="18" customHeight="1" thickBot="1">
      <c r="A55" s="164"/>
      <c r="B55" s="727"/>
      <c r="C55" s="728"/>
      <c r="D55" s="714"/>
      <c r="E55" s="715"/>
      <c r="F55" s="715"/>
      <c r="G55" s="715"/>
      <c r="H55" s="716"/>
      <c r="I55" s="699"/>
      <c r="J55" s="731">
        <f>IF('エントリー変更情報'!C26="アリ",'エントリー変更情報'!D26,"")</f>
      </c>
      <c r="K55" s="732"/>
      <c r="L55" s="732"/>
      <c r="M55" s="732"/>
      <c r="N55" s="732"/>
      <c r="O55" s="732"/>
      <c r="P55" s="733"/>
      <c r="Q55" s="714"/>
      <c r="R55" s="715"/>
      <c r="S55" s="715"/>
      <c r="T55" s="715"/>
      <c r="U55" s="715"/>
      <c r="V55" s="736"/>
      <c r="W55" s="736"/>
      <c r="X55" s="736"/>
      <c r="Y55" s="736"/>
      <c r="Z55" s="715"/>
      <c r="AA55" s="715"/>
      <c r="AB55" s="715"/>
      <c r="AC55" s="715"/>
      <c r="AD55" s="715"/>
      <c r="AE55" s="716"/>
      <c r="AF55" s="164"/>
    </row>
    <row r="56" spans="1:32" ht="6.75" customHeight="1">
      <c r="A56" s="164"/>
      <c r="AF56" s="164"/>
    </row>
    <row r="57" spans="1:32" ht="13.5">
      <c r="A57" s="164"/>
      <c r="B57" t="s">
        <v>23</v>
      </c>
      <c r="AF57" s="164"/>
    </row>
    <row r="58" spans="1:32" ht="13.5">
      <c r="A58" s="164"/>
      <c r="B58" t="s">
        <v>22</v>
      </c>
      <c r="AF58" s="164"/>
    </row>
    <row r="59" spans="1:32" ht="13.5">
      <c r="A59" s="164"/>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row>
  </sheetData>
  <sheetProtection/>
  <mergeCells count="192">
    <mergeCell ref="B4:W5"/>
    <mergeCell ref="B13:E13"/>
    <mergeCell ref="W15:Z15"/>
    <mergeCell ref="W17:Z17"/>
    <mergeCell ref="B10:F11"/>
    <mergeCell ref="B8:F9"/>
    <mergeCell ref="N17:V17"/>
    <mergeCell ref="F14:L15"/>
    <mergeCell ref="F13:L13"/>
    <mergeCell ref="B14:E15"/>
    <mergeCell ref="AD6:AE6"/>
    <mergeCell ref="G8:U9"/>
    <mergeCell ref="G10:U11"/>
    <mergeCell ref="X6:Y6"/>
    <mergeCell ref="Z6:AA6"/>
    <mergeCell ref="AB6:AC6"/>
    <mergeCell ref="T6:U6"/>
    <mergeCell ref="M6:O6"/>
    <mergeCell ref="R6:S6"/>
    <mergeCell ref="V6:W6"/>
    <mergeCell ref="N19:V19"/>
    <mergeCell ref="Z25:AE25"/>
    <mergeCell ref="Q25:U25"/>
    <mergeCell ref="V25:W25"/>
    <mergeCell ref="X25:Y25"/>
    <mergeCell ref="J24:P24"/>
    <mergeCell ref="W19:Z19"/>
    <mergeCell ref="W21:Z21"/>
    <mergeCell ref="B25:C25"/>
    <mergeCell ref="F18:L19"/>
    <mergeCell ref="F16:L17"/>
    <mergeCell ref="M16:M17"/>
    <mergeCell ref="M18:M19"/>
    <mergeCell ref="J25:P25"/>
    <mergeCell ref="B23:E23"/>
    <mergeCell ref="D24:H24"/>
    <mergeCell ref="B18:E19"/>
    <mergeCell ref="N18:V18"/>
    <mergeCell ref="Z52:AE53"/>
    <mergeCell ref="Z54:AE55"/>
    <mergeCell ref="Z40:AE41"/>
    <mergeCell ref="Z42:AE43"/>
    <mergeCell ref="Z44:AE45"/>
    <mergeCell ref="Z46:AE47"/>
    <mergeCell ref="X54:Y55"/>
    <mergeCell ref="Z26:AE27"/>
    <mergeCell ref="Z28:AE29"/>
    <mergeCell ref="Z30:AE31"/>
    <mergeCell ref="Z32:AE33"/>
    <mergeCell ref="Z34:AE35"/>
    <mergeCell ref="Z36:AE37"/>
    <mergeCell ref="Z38:AE39"/>
    <mergeCell ref="Z48:AE49"/>
    <mergeCell ref="Z50:AE51"/>
    <mergeCell ref="X34:Y35"/>
    <mergeCell ref="X36:Y37"/>
    <mergeCell ref="X38:Y39"/>
    <mergeCell ref="X40:Y41"/>
    <mergeCell ref="X50:Y51"/>
    <mergeCell ref="X52:Y53"/>
    <mergeCell ref="X26:Y27"/>
    <mergeCell ref="X28:Y29"/>
    <mergeCell ref="X30:Y31"/>
    <mergeCell ref="X32:Y33"/>
    <mergeCell ref="V48:W49"/>
    <mergeCell ref="V50:W51"/>
    <mergeCell ref="X42:Y43"/>
    <mergeCell ref="X44:Y45"/>
    <mergeCell ref="X46:Y47"/>
    <mergeCell ref="X48:Y49"/>
    <mergeCell ref="V52:W53"/>
    <mergeCell ref="V54:W55"/>
    <mergeCell ref="V40:W41"/>
    <mergeCell ref="V42:W43"/>
    <mergeCell ref="V44:W45"/>
    <mergeCell ref="V46:W47"/>
    <mergeCell ref="Q50:U51"/>
    <mergeCell ref="Q52:U53"/>
    <mergeCell ref="Q54:U55"/>
    <mergeCell ref="V26:W27"/>
    <mergeCell ref="V28:W29"/>
    <mergeCell ref="V30:W31"/>
    <mergeCell ref="V32:W33"/>
    <mergeCell ref="V34:W35"/>
    <mergeCell ref="V36:W37"/>
    <mergeCell ref="V38:W39"/>
    <mergeCell ref="Q42:U43"/>
    <mergeCell ref="Q44:U45"/>
    <mergeCell ref="Q46:U47"/>
    <mergeCell ref="Q48:U49"/>
    <mergeCell ref="Q34:U35"/>
    <mergeCell ref="Q36:U37"/>
    <mergeCell ref="Q38:U39"/>
    <mergeCell ref="Q40:U41"/>
    <mergeCell ref="Q26:U27"/>
    <mergeCell ref="Q28:U29"/>
    <mergeCell ref="Q30:U31"/>
    <mergeCell ref="Q32:U33"/>
    <mergeCell ref="J52:P52"/>
    <mergeCell ref="J53:P53"/>
    <mergeCell ref="J44:P44"/>
    <mergeCell ref="J45:P45"/>
    <mergeCell ref="J46:P46"/>
    <mergeCell ref="J47:P47"/>
    <mergeCell ref="J54:P54"/>
    <mergeCell ref="J55:P55"/>
    <mergeCell ref="J48:P48"/>
    <mergeCell ref="J49:P49"/>
    <mergeCell ref="J50:P50"/>
    <mergeCell ref="J51:P51"/>
    <mergeCell ref="J40:P40"/>
    <mergeCell ref="J41:P41"/>
    <mergeCell ref="J42:P42"/>
    <mergeCell ref="J43:P43"/>
    <mergeCell ref="J36:P36"/>
    <mergeCell ref="J37:P37"/>
    <mergeCell ref="J38:P38"/>
    <mergeCell ref="J39:P39"/>
    <mergeCell ref="J32:P32"/>
    <mergeCell ref="J33:P33"/>
    <mergeCell ref="J34:P34"/>
    <mergeCell ref="J35:P35"/>
    <mergeCell ref="J28:P28"/>
    <mergeCell ref="J29:P29"/>
    <mergeCell ref="J30:P30"/>
    <mergeCell ref="J31:P31"/>
    <mergeCell ref="I38:I39"/>
    <mergeCell ref="I40:I41"/>
    <mergeCell ref="I52:I53"/>
    <mergeCell ref="I54:I55"/>
    <mergeCell ref="I50:I51"/>
    <mergeCell ref="I36:I37"/>
    <mergeCell ref="I42:I43"/>
    <mergeCell ref="I44:I45"/>
    <mergeCell ref="I46:I47"/>
    <mergeCell ref="I48:I49"/>
    <mergeCell ref="B52:C53"/>
    <mergeCell ref="B54:C55"/>
    <mergeCell ref="D50:H51"/>
    <mergeCell ref="D52:H53"/>
    <mergeCell ref="D54:H55"/>
    <mergeCell ref="I26:I27"/>
    <mergeCell ref="I28:I29"/>
    <mergeCell ref="I30:I31"/>
    <mergeCell ref="I32:I33"/>
    <mergeCell ref="I34:I35"/>
    <mergeCell ref="D26:H27"/>
    <mergeCell ref="D28:H29"/>
    <mergeCell ref="D30:H31"/>
    <mergeCell ref="D32:H33"/>
    <mergeCell ref="D34:H35"/>
    <mergeCell ref="D36:H37"/>
    <mergeCell ref="D38:H39"/>
    <mergeCell ref="D40:H41"/>
    <mergeCell ref="B44:C45"/>
    <mergeCell ref="B46:C47"/>
    <mergeCell ref="B48:C49"/>
    <mergeCell ref="B50:C51"/>
    <mergeCell ref="D42:H43"/>
    <mergeCell ref="D44:H45"/>
    <mergeCell ref="D46:H47"/>
    <mergeCell ref="D48:H49"/>
    <mergeCell ref="B36:C37"/>
    <mergeCell ref="B38:C39"/>
    <mergeCell ref="B40:C41"/>
    <mergeCell ref="B42:C43"/>
    <mergeCell ref="B28:C29"/>
    <mergeCell ref="B30:C31"/>
    <mergeCell ref="B32:C33"/>
    <mergeCell ref="B34:C35"/>
    <mergeCell ref="B2:W3"/>
    <mergeCell ref="B26:C27"/>
    <mergeCell ref="D25:H25"/>
    <mergeCell ref="B20:E21"/>
    <mergeCell ref="F20:L21"/>
    <mergeCell ref="J27:P27"/>
    <mergeCell ref="J26:P26"/>
    <mergeCell ref="M20:M21"/>
    <mergeCell ref="N20:V20"/>
    <mergeCell ref="N21:V21"/>
    <mergeCell ref="AB4:AE4"/>
    <mergeCell ref="Y2:AA2"/>
    <mergeCell ref="AB2:AE2"/>
    <mergeCell ref="Y3:AA3"/>
    <mergeCell ref="AB3:AE3"/>
    <mergeCell ref="Y4:AA4"/>
    <mergeCell ref="B16:E17"/>
    <mergeCell ref="N13:V13"/>
    <mergeCell ref="N14:V14"/>
    <mergeCell ref="N15:V15"/>
    <mergeCell ref="M14:M15"/>
    <mergeCell ref="N16:V16"/>
  </mergeCells>
  <printOptions horizontalCentered="1"/>
  <pageMargins left="0" right="0" top="0.7874015748031497" bottom="0" header="0" footer="0"/>
  <pageSetup horizontalDpi="360" verticalDpi="36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Toshiaki Anbo</dc:creator>
  <cp:keywords/>
  <dc:description/>
  <cp:lastModifiedBy>Windows ユーザー</cp:lastModifiedBy>
  <cp:lastPrinted>2018-05-30T03:49:31Z</cp:lastPrinted>
  <dcterms:created xsi:type="dcterms:W3CDTF">2003-12-01T03:34:35Z</dcterms:created>
  <dcterms:modified xsi:type="dcterms:W3CDTF">2018-05-30T03:50:04Z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